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Pracovní\"/>
    </mc:Choice>
  </mc:AlternateContent>
  <bookViews>
    <workbookView xWindow="0" yWindow="0" windowWidth="0" windowHeight="0"/>
  </bookViews>
  <sheets>
    <sheet name="Rekapitulace stavby" sheetId="1" r:id="rId1"/>
    <sheet name="03.1 - 71000 Admin.budova..." sheetId="2" r:id="rId2"/>
    <sheet name="VRN.1 - Vedlejší rozpočto..." sheetId="3" r:id="rId3"/>
    <sheet name="Pokyny pro vyplnění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'03.1 - 71000 Admin.budova...'!$C$102:$K$1594</definedName>
    <definedName name="_xlnm.Print_Area" localSheetId="1">'03.1 - 71000 Admin.budova...'!$C$4:$J$41,'03.1 - 71000 Admin.budova...'!$C$47:$J$82,'03.1 - 71000 Admin.budova...'!$C$88:$K$1594</definedName>
    <definedName name="_xlnm.Print_Titles" localSheetId="1">'03.1 - 71000 Admin.budova...'!$102:$102</definedName>
    <definedName name="_xlnm._FilterDatabase" localSheetId="2" hidden="1">'VRN.1 - Vedlejší rozpočto...'!$C$85:$K$96</definedName>
    <definedName name="_xlnm.Print_Area" localSheetId="2">'VRN.1 - Vedlejší rozpočto...'!$C$4:$J$41,'VRN.1 - Vedlejší rozpočto...'!$C$47:$J$65,'VRN.1 - Vedlejší rozpočto...'!$C$71:$K$96</definedName>
    <definedName name="_xlnm.Print_Titles" localSheetId="2">'VRN.1 - Vedlejší rozpočto...'!$85:$85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9"/>
  <c r="J38"/>
  <c i="1" r="AY58"/>
  <c i="3" r="J37"/>
  <c i="1" r="AX58"/>
  <c i="3"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F82"/>
  <c r="F80"/>
  <c r="E78"/>
  <c r="J58"/>
  <c r="F58"/>
  <c r="F56"/>
  <c r="E54"/>
  <c r="J26"/>
  <c r="E26"/>
  <c r="J83"/>
  <c r="J25"/>
  <c r="J20"/>
  <c r="E20"/>
  <c r="F83"/>
  <c r="J19"/>
  <c r="J14"/>
  <c r="J56"/>
  <c r="E7"/>
  <c r="E50"/>
  <c i="2" r="J39"/>
  <c r="J38"/>
  <c i="1" r="AY56"/>
  <c i="2" r="J37"/>
  <c i="1" r="AX56"/>
  <c i="2" r="BI1591"/>
  <c r="BH1591"/>
  <c r="BG1591"/>
  <c r="BF1591"/>
  <c r="T1591"/>
  <c r="T1492"/>
  <c r="R1591"/>
  <c r="R1492"/>
  <c r="P1591"/>
  <c r="P1492"/>
  <c r="BI1493"/>
  <c r="BH1493"/>
  <c r="BG1493"/>
  <c r="BF1493"/>
  <c r="T1493"/>
  <c r="R1493"/>
  <c r="P1493"/>
  <c r="BI1482"/>
  <c r="BH1482"/>
  <c r="BG1482"/>
  <c r="BF1482"/>
  <c r="T1482"/>
  <c r="T1481"/>
  <c r="R1482"/>
  <c r="R1481"/>
  <c r="P1482"/>
  <c r="P1481"/>
  <c r="BI1479"/>
  <c r="BH1479"/>
  <c r="BG1479"/>
  <c r="BF1479"/>
  <c r="T1479"/>
  <c r="R1479"/>
  <c r="P1479"/>
  <c r="BI1477"/>
  <c r="BH1477"/>
  <c r="BG1477"/>
  <c r="BF1477"/>
  <c r="T1477"/>
  <c r="R1477"/>
  <c r="P1477"/>
  <c r="BI1471"/>
  <c r="BH1471"/>
  <c r="BG1471"/>
  <c r="BF1471"/>
  <c r="T1471"/>
  <c r="R1471"/>
  <c r="P1471"/>
  <c r="BI1468"/>
  <c r="BH1468"/>
  <c r="BG1468"/>
  <c r="BF1468"/>
  <c r="T1468"/>
  <c r="R1468"/>
  <c r="P1468"/>
  <c r="BI1465"/>
  <c r="BH1465"/>
  <c r="BG1465"/>
  <c r="BF1465"/>
  <c r="T1465"/>
  <c r="R1465"/>
  <c r="P1465"/>
  <c r="BI1457"/>
  <c r="BH1457"/>
  <c r="BG1457"/>
  <c r="BF1457"/>
  <c r="T1457"/>
  <c r="R1457"/>
  <c r="P1457"/>
  <c r="BI1454"/>
  <c r="BH1454"/>
  <c r="BG1454"/>
  <c r="BF1454"/>
  <c r="T1454"/>
  <c r="R1454"/>
  <c r="P1454"/>
  <c r="BI1451"/>
  <c r="BH1451"/>
  <c r="BG1451"/>
  <c r="BF1451"/>
  <c r="T1451"/>
  <c r="R1451"/>
  <c r="P1451"/>
  <c r="BI1448"/>
  <c r="BH1448"/>
  <c r="BG1448"/>
  <c r="BF1448"/>
  <c r="T1448"/>
  <c r="R1448"/>
  <c r="P1448"/>
  <c r="BI1445"/>
  <c r="BH1445"/>
  <c r="BG1445"/>
  <c r="BF1445"/>
  <c r="T1445"/>
  <c r="R1445"/>
  <c r="P1445"/>
  <c r="BI1442"/>
  <c r="BH1442"/>
  <c r="BG1442"/>
  <c r="BF1442"/>
  <c r="T1442"/>
  <c r="R1442"/>
  <c r="P1442"/>
  <c r="BI1439"/>
  <c r="BH1439"/>
  <c r="BG1439"/>
  <c r="BF1439"/>
  <c r="T1439"/>
  <c r="R1439"/>
  <c r="P1439"/>
  <c r="BI1436"/>
  <c r="BH1436"/>
  <c r="BG1436"/>
  <c r="BF1436"/>
  <c r="T1436"/>
  <c r="R1436"/>
  <c r="P1436"/>
  <c r="BI1408"/>
  <c r="BH1408"/>
  <c r="BG1408"/>
  <c r="BF1408"/>
  <c r="T1408"/>
  <c r="R1408"/>
  <c r="P1408"/>
  <c r="BI1405"/>
  <c r="BH1405"/>
  <c r="BG1405"/>
  <c r="BF1405"/>
  <c r="T1405"/>
  <c r="R1405"/>
  <c r="P1405"/>
  <c r="BI1400"/>
  <c r="BH1400"/>
  <c r="BG1400"/>
  <c r="BF1400"/>
  <c r="T1400"/>
  <c r="R1400"/>
  <c r="P1400"/>
  <c r="BI1397"/>
  <c r="BH1397"/>
  <c r="BG1397"/>
  <c r="BF1397"/>
  <c r="T1397"/>
  <c r="R1397"/>
  <c r="P1397"/>
  <c r="BI1394"/>
  <c r="BH1394"/>
  <c r="BG1394"/>
  <c r="BF1394"/>
  <c r="T1394"/>
  <c r="R1394"/>
  <c r="P1394"/>
  <c r="BI1387"/>
  <c r="BH1387"/>
  <c r="BG1387"/>
  <c r="BF1387"/>
  <c r="T1387"/>
  <c r="R1387"/>
  <c r="P1387"/>
  <c r="BI1384"/>
  <c r="BH1384"/>
  <c r="BG1384"/>
  <c r="BF1384"/>
  <c r="T1384"/>
  <c r="R1384"/>
  <c r="P1384"/>
  <c r="BI1379"/>
  <c r="BH1379"/>
  <c r="BG1379"/>
  <c r="BF1379"/>
  <c r="T1379"/>
  <c r="R1379"/>
  <c r="P1379"/>
  <c r="BI1376"/>
  <c r="BH1376"/>
  <c r="BG1376"/>
  <c r="BF1376"/>
  <c r="T1376"/>
  <c r="R1376"/>
  <c r="P1376"/>
  <c r="BI1373"/>
  <c r="BH1373"/>
  <c r="BG1373"/>
  <c r="BF1373"/>
  <c r="T1373"/>
  <c r="R1373"/>
  <c r="P1373"/>
  <c r="BI1370"/>
  <c r="BH1370"/>
  <c r="BG1370"/>
  <c r="BF1370"/>
  <c r="T1370"/>
  <c r="R1370"/>
  <c r="P1370"/>
  <c r="BI1367"/>
  <c r="BH1367"/>
  <c r="BG1367"/>
  <c r="BF1367"/>
  <c r="T1367"/>
  <c r="R1367"/>
  <c r="P1367"/>
  <c r="BI1364"/>
  <c r="BH1364"/>
  <c r="BG1364"/>
  <c r="BF1364"/>
  <c r="T1364"/>
  <c r="R1364"/>
  <c r="P1364"/>
  <c r="BI1361"/>
  <c r="BH1361"/>
  <c r="BG1361"/>
  <c r="BF1361"/>
  <c r="T1361"/>
  <c r="R1361"/>
  <c r="P1361"/>
  <c r="BI1358"/>
  <c r="BH1358"/>
  <c r="BG1358"/>
  <c r="BF1358"/>
  <c r="T1358"/>
  <c r="R1358"/>
  <c r="P1358"/>
  <c r="BI1355"/>
  <c r="BH1355"/>
  <c r="BG1355"/>
  <c r="BF1355"/>
  <c r="T1355"/>
  <c r="R1355"/>
  <c r="P1355"/>
  <c r="BI1352"/>
  <c r="BH1352"/>
  <c r="BG1352"/>
  <c r="BF1352"/>
  <c r="T1352"/>
  <c r="R1352"/>
  <c r="P1352"/>
  <c r="BI1349"/>
  <c r="BH1349"/>
  <c r="BG1349"/>
  <c r="BF1349"/>
  <c r="T1349"/>
  <c r="R1349"/>
  <c r="P1349"/>
  <c r="BI1346"/>
  <c r="BH1346"/>
  <c r="BG1346"/>
  <c r="BF1346"/>
  <c r="T1346"/>
  <c r="R1346"/>
  <c r="P1346"/>
  <c r="BI1343"/>
  <c r="BH1343"/>
  <c r="BG1343"/>
  <c r="BF1343"/>
  <c r="T1343"/>
  <c r="R1343"/>
  <c r="P1343"/>
  <c r="BI1340"/>
  <c r="BH1340"/>
  <c r="BG1340"/>
  <c r="BF1340"/>
  <c r="T1340"/>
  <c r="R1340"/>
  <c r="P1340"/>
  <c r="BI1310"/>
  <c r="BH1310"/>
  <c r="BG1310"/>
  <c r="BF1310"/>
  <c r="T1310"/>
  <c r="R1310"/>
  <c r="P1310"/>
  <c r="BI1307"/>
  <c r="BH1307"/>
  <c r="BG1307"/>
  <c r="BF1307"/>
  <c r="T1307"/>
  <c r="R1307"/>
  <c r="P1307"/>
  <c r="BI1304"/>
  <c r="BH1304"/>
  <c r="BG1304"/>
  <c r="BF1304"/>
  <c r="T1304"/>
  <c r="R1304"/>
  <c r="P1304"/>
  <c r="BI1295"/>
  <c r="BH1295"/>
  <c r="BG1295"/>
  <c r="BF1295"/>
  <c r="T1295"/>
  <c r="R1295"/>
  <c r="P1295"/>
  <c r="BI1292"/>
  <c r="BH1292"/>
  <c r="BG1292"/>
  <c r="BF1292"/>
  <c r="T1292"/>
  <c r="R1292"/>
  <c r="P1292"/>
  <c r="BI1289"/>
  <c r="BH1289"/>
  <c r="BG1289"/>
  <c r="BF1289"/>
  <c r="T1289"/>
  <c r="R1289"/>
  <c r="P1289"/>
  <c r="BI1286"/>
  <c r="BH1286"/>
  <c r="BG1286"/>
  <c r="BF1286"/>
  <c r="T1286"/>
  <c r="R1286"/>
  <c r="P1286"/>
  <c r="BI1283"/>
  <c r="BH1283"/>
  <c r="BG1283"/>
  <c r="BF1283"/>
  <c r="T1283"/>
  <c r="R1283"/>
  <c r="P1283"/>
  <c r="BI1280"/>
  <c r="BH1280"/>
  <c r="BG1280"/>
  <c r="BF1280"/>
  <c r="T1280"/>
  <c r="R1280"/>
  <c r="P1280"/>
  <c r="BI1277"/>
  <c r="BH1277"/>
  <c r="BG1277"/>
  <c r="BF1277"/>
  <c r="T1277"/>
  <c r="R1277"/>
  <c r="P1277"/>
  <c r="BI1274"/>
  <c r="BH1274"/>
  <c r="BG1274"/>
  <c r="BF1274"/>
  <c r="T1274"/>
  <c r="R1274"/>
  <c r="P1274"/>
  <c r="BI1249"/>
  <c r="BH1249"/>
  <c r="BG1249"/>
  <c r="BF1249"/>
  <c r="T1249"/>
  <c r="R1249"/>
  <c r="P1249"/>
  <c r="BI1246"/>
  <c r="BH1246"/>
  <c r="BG1246"/>
  <c r="BF1246"/>
  <c r="T1246"/>
  <c r="R1246"/>
  <c r="P1246"/>
  <c r="BI1241"/>
  <c r="BH1241"/>
  <c r="BG1241"/>
  <c r="BF1241"/>
  <c r="T1241"/>
  <c r="R1241"/>
  <c r="P1241"/>
  <c r="BI1235"/>
  <c r="BH1235"/>
  <c r="BG1235"/>
  <c r="BF1235"/>
  <c r="T1235"/>
  <c r="R1235"/>
  <c r="P1235"/>
  <c r="BI1220"/>
  <c r="BH1220"/>
  <c r="BG1220"/>
  <c r="BF1220"/>
  <c r="T1220"/>
  <c r="R1220"/>
  <c r="P1220"/>
  <c r="BI1202"/>
  <c r="BH1202"/>
  <c r="BG1202"/>
  <c r="BF1202"/>
  <c r="T1202"/>
  <c r="R1202"/>
  <c r="P1202"/>
  <c r="BI1196"/>
  <c r="BH1196"/>
  <c r="BG1196"/>
  <c r="BF1196"/>
  <c r="T1196"/>
  <c r="R1196"/>
  <c r="P1196"/>
  <c r="BI1179"/>
  <c r="BH1179"/>
  <c r="BG1179"/>
  <c r="BF1179"/>
  <c r="T1179"/>
  <c r="R1179"/>
  <c r="P1179"/>
  <c r="BI1161"/>
  <c r="BH1161"/>
  <c r="BG1161"/>
  <c r="BF1161"/>
  <c r="T1161"/>
  <c r="R1161"/>
  <c r="P1161"/>
  <c r="BI1151"/>
  <c r="BH1151"/>
  <c r="BG1151"/>
  <c r="BF1151"/>
  <c r="T1151"/>
  <c r="R1151"/>
  <c r="P1151"/>
  <c r="BI1141"/>
  <c r="BH1141"/>
  <c r="BG1141"/>
  <c r="BF1141"/>
  <c r="T1141"/>
  <c r="R1141"/>
  <c r="P1141"/>
  <c r="BI1131"/>
  <c r="BH1131"/>
  <c r="BG1131"/>
  <c r="BF1131"/>
  <c r="T1131"/>
  <c r="R1131"/>
  <c r="P1131"/>
  <c r="BI1121"/>
  <c r="BH1121"/>
  <c r="BG1121"/>
  <c r="BF1121"/>
  <c r="T1121"/>
  <c r="R1121"/>
  <c r="P1121"/>
  <c r="BI1118"/>
  <c r="BH1118"/>
  <c r="BG1118"/>
  <c r="BF1118"/>
  <c r="T1118"/>
  <c r="R1118"/>
  <c r="P1118"/>
  <c r="BI1116"/>
  <c r="BH1116"/>
  <c r="BG1116"/>
  <c r="BF1116"/>
  <c r="T1116"/>
  <c r="R1116"/>
  <c r="P1116"/>
  <c r="BI1112"/>
  <c r="BH1112"/>
  <c r="BG1112"/>
  <c r="BF1112"/>
  <c r="T1112"/>
  <c r="R1112"/>
  <c r="P1112"/>
  <c r="BI1048"/>
  <c r="BH1048"/>
  <c r="BG1048"/>
  <c r="BF1048"/>
  <c r="T1048"/>
  <c r="R1048"/>
  <c r="P1048"/>
  <c r="BI1043"/>
  <c r="BH1043"/>
  <c r="BG1043"/>
  <c r="BF1043"/>
  <c r="T1043"/>
  <c r="R1043"/>
  <c r="P1043"/>
  <c r="BI1039"/>
  <c r="BH1039"/>
  <c r="BG1039"/>
  <c r="BF1039"/>
  <c r="T1039"/>
  <c r="R1039"/>
  <c r="P1039"/>
  <c r="BI1036"/>
  <c r="BH1036"/>
  <c r="BG1036"/>
  <c r="BF1036"/>
  <c r="T1036"/>
  <c r="R1036"/>
  <c r="P1036"/>
  <c r="BI1034"/>
  <c r="BH1034"/>
  <c r="BG1034"/>
  <c r="BF1034"/>
  <c r="T1034"/>
  <c r="R1034"/>
  <c r="P1034"/>
  <c r="BI1030"/>
  <c r="BH1030"/>
  <c r="BG1030"/>
  <c r="BF1030"/>
  <c r="T1030"/>
  <c r="R1030"/>
  <c r="P1030"/>
  <c r="BI1026"/>
  <c r="BH1026"/>
  <c r="BG1026"/>
  <c r="BF1026"/>
  <c r="T1026"/>
  <c r="R1026"/>
  <c r="P1026"/>
  <c r="BI1022"/>
  <c r="BH1022"/>
  <c r="BG1022"/>
  <c r="BF1022"/>
  <c r="T1022"/>
  <c r="R1022"/>
  <c r="P1022"/>
  <c r="BI1018"/>
  <c r="BH1018"/>
  <c r="BG1018"/>
  <c r="BF1018"/>
  <c r="T1018"/>
  <c r="R1018"/>
  <c r="P1018"/>
  <c r="BI1013"/>
  <c r="BH1013"/>
  <c r="BG1013"/>
  <c r="BF1013"/>
  <c r="T1013"/>
  <c r="R1013"/>
  <c r="P1013"/>
  <c r="BI1009"/>
  <c r="BH1009"/>
  <c r="BG1009"/>
  <c r="BF1009"/>
  <c r="T1009"/>
  <c r="R1009"/>
  <c r="P1009"/>
  <c r="BI1001"/>
  <c r="BH1001"/>
  <c r="BG1001"/>
  <c r="BF1001"/>
  <c r="T1001"/>
  <c r="R1001"/>
  <c r="P1001"/>
  <c r="BI998"/>
  <c r="BH998"/>
  <c r="BG998"/>
  <c r="BF998"/>
  <c r="T998"/>
  <c r="R998"/>
  <c r="P998"/>
  <c r="BI996"/>
  <c r="BH996"/>
  <c r="BG996"/>
  <c r="BF996"/>
  <c r="T996"/>
  <c r="R996"/>
  <c r="P996"/>
  <c r="BI981"/>
  <c r="BH981"/>
  <c r="BG981"/>
  <c r="BF981"/>
  <c r="T981"/>
  <c r="R981"/>
  <c r="P981"/>
  <c r="BI978"/>
  <c r="BH978"/>
  <c r="BG978"/>
  <c r="BF978"/>
  <c r="T978"/>
  <c r="R978"/>
  <c r="P978"/>
  <c r="BI971"/>
  <c r="BH971"/>
  <c r="BG971"/>
  <c r="BF971"/>
  <c r="T971"/>
  <c r="R971"/>
  <c r="P971"/>
  <c r="BI967"/>
  <c r="BH967"/>
  <c r="BG967"/>
  <c r="BF967"/>
  <c r="T967"/>
  <c r="R967"/>
  <c r="P967"/>
  <c r="BI961"/>
  <c r="BH961"/>
  <c r="BG961"/>
  <c r="BF961"/>
  <c r="T961"/>
  <c r="R961"/>
  <c r="P961"/>
  <c r="BI957"/>
  <c r="BH957"/>
  <c r="BG957"/>
  <c r="BF957"/>
  <c r="T957"/>
  <c r="R957"/>
  <c r="P957"/>
  <c r="BI928"/>
  <c r="BH928"/>
  <c r="BG928"/>
  <c r="BF928"/>
  <c r="T928"/>
  <c r="R928"/>
  <c r="P928"/>
  <c r="BI924"/>
  <c r="BH924"/>
  <c r="BG924"/>
  <c r="BF924"/>
  <c r="T924"/>
  <c r="R924"/>
  <c r="P924"/>
  <c r="BI917"/>
  <c r="BH917"/>
  <c r="BG917"/>
  <c r="BF917"/>
  <c r="T917"/>
  <c r="R917"/>
  <c r="P917"/>
  <c r="BI910"/>
  <c r="BH910"/>
  <c r="BG910"/>
  <c r="BF910"/>
  <c r="T910"/>
  <c r="R910"/>
  <c r="P910"/>
  <c r="BI906"/>
  <c r="BH906"/>
  <c r="BG906"/>
  <c r="BF906"/>
  <c r="T906"/>
  <c r="R906"/>
  <c r="P906"/>
  <c r="BI899"/>
  <c r="BH899"/>
  <c r="BG899"/>
  <c r="BF899"/>
  <c r="T899"/>
  <c r="R899"/>
  <c r="P899"/>
  <c r="BI896"/>
  <c r="BH896"/>
  <c r="BG896"/>
  <c r="BF896"/>
  <c r="T896"/>
  <c r="R896"/>
  <c r="P896"/>
  <c r="BI894"/>
  <c r="BH894"/>
  <c r="BG894"/>
  <c r="BF894"/>
  <c r="T894"/>
  <c r="R894"/>
  <c r="P894"/>
  <c r="BI890"/>
  <c r="BH890"/>
  <c r="BG890"/>
  <c r="BF890"/>
  <c r="T890"/>
  <c r="R890"/>
  <c r="P890"/>
  <c r="BI883"/>
  <c r="BH883"/>
  <c r="BG883"/>
  <c r="BF883"/>
  <c r="T883"/>
  <c r="R883"/>
  <c r="P883"/>
  <c r="BI857"/>
  <c r="BH857"/>
  <c r="BG857"/>
  <c r="BF857"/>
  <c r="T857"/>
  <c r="R857"/>
  <c r="P857"/>
  <c r="BI851"/>
  <c r="BH851"/>
  <c r="BG851"/>
  <c r="BF851"/>
  <c r="T851"/>
  <c r="R851"/>
  <c r="P851"/>
  <c r="BI821"/>
  <c r="BH821"/>
  <c r="BG821"/>
  <c r="BF821"/>
  <c r="T821"/>
  <c r="R821"/>
  <c r="P821"/>
  <c r="BI817"/>
  <c r="BH817"/>
  <c r="BG817"/>
  <c r="BF817"/>
  <c r="T817"/>
  <c r="T816"/>
  <c r="R817"/>
  <c r="R816"/>
  <c r="P817"/>
  <c r="P816"/>
  <c r="BI814"/>
  <c r="BH814"/>
  <c r="BG814"/>
  <c r="BF814"/>
  <c r="T814"/>
  <c r="R814"/>
  <c r="P814"/>
  <c r="BI811"/>
  <c r="BH811"/>
  <c r="BG811"/>
  <c r="BF811"/>
  <c r="T811"/>
  <c r="R811"/>
  <c r="P811"/>
  <c r="BI809"/>
  <c r="BH809"/>
  <c r="BG809"/>
  <c r="BF809"/>
  <c r="T809"/>
  <c r="R809"/>
  <c r="P809"/>
  <c r="BI807"/>
  <c r="BH807"/>
  <c r="BG807"/>
  <c r="BF807"/>
  <c r="T807"/>
  <c r="R807"/>
  <c r="P807"/>
  <c r="BI804"/>
  <c r="BH804"/>
  <c r="BG804"/>
  <c r="BF804"/>
  <c r="T804"/>
  <c r="R804"/>
  <c r="P804"/>
  <c r="BI802"/>
  <c r="BH802"/>
  <c r="BG802"/>
  <c r="BF802"/>
  <c r="T802"/>
  <c r="R802"/>
  <c r="P802"/>
  <c r="BI703"/>
  <c r="BH703"/>
  <c r="BG703"/>
  <c r="BF703"/>
  <c r="T703"/>
  <c r="R703"/>
  <c r="P703"/>
  <c r="BI698"/>
  <c r="BH698"/>
  <c r="BG698"/>
  <c r="BF698"/>
  <c r="T698"/>
  <c r="R698"/>
  <c r="P698"/>
  <c r="BI693"/>
  <c r="BH693"/>
  <c r="BG693"/>
  <c r="BF693"/>
  <c r="T693"/>
  <c r="R693"/>
  <c r="P693"/>
  <c r="BI687"/>
  <c r="BH687"/>
  <c r="BG687"/>
  <c r="BF687"/>
  <c r="T687"/>
  <c r="R687"/>
  <c r="P687"/>
  <c r="BI652"/>
  <c r="BH652"/>
  <c r="BG652"/>
  <c r="BF652"/>
  <c r="T652"/>
  <c r="R652"/>
  <c r="P652"/>
  <c r="BI643"/>
  <c r="BH643"/>
  <c r="BG643"/>
  <c r="BF643"/>
  <c r="T643"/>
  <c r="R643"/>
  <c r="P643"/>
  <c r="BI618"/>
  <c r="BH618"/>
  <c r="BG618"/>
  <c r="BF618"/>
  <c r="T618"/>
  <c r="R618"/>
  <c r="P618"/>
  <c r="BI613"/>
  <c r="BH613"/>
  <c r="BG613"/>
  <c r="BF613"/>
  <c r="T613"/>
  <c r="R613"/>
  <c r="P613"/>
  <c r="BI605"/>
  <c r="BH605"/>
  <c r="BG605"/>
  <c r="BF605"/>
  <c r="T605"/>
  <c r="R605"/>
  <c r="P605"/>
  <c r="BI585"/>
  <c r="BH585"/>
  <c r="BG585"/>
  <c r="BF585"/>
  <c r="T585"/>
  <c r="R585"/>
  <c r="P585"/>
  <c r="BI579"/>
  <c r="BH579"/>
  <c r="BG579"/>
  <c r="BF579"/>
  <c r="T579"/>
  <c r="R579"/>
  <c r="P579"/>
  <c r="BI566"/>
  <c r="BH566"/>
  <c r="BG566"/>
  <c r="BF566"/>
  <c r="T566"/>
  <c r="R566"/>
  <c r="P566"/>
  <c r="BI555"/>
  <c r="BH555"/>
  <c r="BG555"/>
  <c r="BF555"/>
  <c r="T555"/>
  <c r="R555"/>
  <c r="P555"/>
  <c r="BI549"/>
  <c r="BH549"/>
  <c r="BG549"/>
  <c r="BF549"/>
  <c r="T549"/>
  <c r="R549"/>
  <c r="P549"/>
  <c r="BI545"/>
  <c r="BH545"/>
  <c r="BG545"/>
  <c r="BF545"/>
  <c r="T545"/>
  <c r="R545"/>
  <c r="P545"/>
  <c r="BI541"/>
  <c r="BH541"/>
  <c r="BG541"/>
  <c r="BF541"/>
  <c r="T541"/>
  <c r="R541"/>
  <c r="P541"/>
  <c r="BI514"/>
  <c r="BH514"/>
  <c r="BG514"/>
  <c r="BF514"/>
  <c r="T514"/>
  <c r="R514"/>
  <c r="P514"/>
  <c r="BI496"/>
  <c r="BH496"/>
  <c r="BG496"/>
  <c r="BF496"/>
  <c r="T496"/>
  <c r="R496"/>
  <c r="P496"/>
  <c r="BI491"/>
  <c r="BH491"/>
  <c r="BG491"/>
  <c r="BF491"/>
  <c r="T491"/>
  <c r="T490"/>
  <c r="R491"/>
  <c r="R490"/>
  <c r="P491"/>
  <c r="P490"/>
  <c r="BI486"/>
  <c r="BH486"/>
  <c r="BG486"/>
  <c r="BF486"/>
  <c r="T486"/>
  <c r="T485"/>
  <c r="R486"/>
  <c r="R485"/>
  <c r="P486"/>
  <c r="P485"/>
  <c r="BI480"/>
  <c r="BH480"/>
  <c r="BG480"/>
  <c r="BF480"/>
  <c r="T480"/>
  <c r="R480"/>
  <c r="P480"/>
  <c r="BI476"/>
  <c r="BH476"/>
  <c r="BG476"/>
  <c r="BF476"/>
  <c r="T476"/>
  <c r="R476"/>
  <c r="P476"/>
  <c r="BI472"/>
  <c r="BH472"/>
  <c r="BG472"/>
  <c r="BF472"/>
  <c r="T472"/>
  <c r="R472"/>
  <c r="P472"/>
  <c r="BI467"/>
  <c r="BH467"/>
  <c r="BG467"/>
  <c r="BF467"/>
  <c r="T467"/>
  <c r="R467"/>
  <c r="P467"/>
  <c r="BI459"/>
  <c r="BH459"/>
  <c r="BG459"/>
  <c r="BF459"/>
  <c r="T459"/>
  <c r="R459"/>
  <c r="P459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22"/>
  <c r="BH422"/>
  <c r="BG422"/>
  <c r="BF422"/>
  <c r="T422"/>
  <c r="R422"/>
  <c r="P422"/>
  <c r="BI319"/>
  <c r="BH319"/>
  <c r="BG319"/>
  <c r="BF319"/>
  <c r="T319"/>
  <c r="R319"/>
  <c r="P319"/>
  <c r="BI220"/>
  <c r="BH220"/>
  <c r="BG220"/>
  <c r="BF220"/>
  <c r="T220"/>
  <c r="R220"/>
  <c r="P220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106"/>
  <c r="BH106"/>
  <c r="BG106"/>
  <c r="BF106"/>
  <c r="T106"/>
  <c r="R106"/>
  <c r="P106"/>
  <c r="J99"/>
  <c r="F99"/>
  <c r="F97"/>
  <c r="E95"/>
  <c r="J58"/>
  <c r="F58"/>
  <c r="F56"/>
  <c r="E54"/>
  <c r="J26"/>
  <c r="E26"/>
  <c r="J100"/>
  <c r="J25"/>
  <c r="J20"/>
  <c r="E20"/>
  <c r="F100"/>
  <c r="J19"/>
  <c r="J14"/>
  <c r="J97"/>
  <c r="E7"/>
  <c r="E91"/>
  <c i="1" r="L50"/>
  <c r="AM50"/>
  <c r="AM49"/>
  <c r="L49"/>
  <c r="AM47"/>
  <c r="L47"/>
  <c r="L45"/>
  <c r="L44"/>
  <c i="2" r="BK1465"/>
  <c r="BK1295"/>
  <c r="J1039"/>
  <c r="J883"/>
  <c r="BK444"/>
  <c r="BK1373"/>
  <c r="J1289"/>
  <c r="BK1030"/>
  <c r="BK894"/>
  <c r="J579"/>
  <c r="F36"/>
  <c r="J1479"/>
  <c r="J1202"/>
  <c r="BK910"/>
  <c r="BK555"/>
  <c r="F38"/>
  <c r="BK1442"/>
  <c r="J1358"/>
  <c r="J1018"/>
  <c r="J811"/>
  <c r="BK422"/>
  <c r="J1439"/>
  <c r="BK1352"/>
  <c r="J1280"/>
  <c r="J857"/>
  <c r="BK486"/>
  <c r="J1591"/>
  <c r="BK1384"/>
  <c r="J1310"/>
  <c r="J1235"/>
  <c r="J899"/>
  <c r="BK613"/>
  <c r="J422"/>
  <c r="J1442"/>
  <c r="BK1358"/>
  <c r="BK1286"/>
  <c r="BK1026"/>
  <c r="J996"/>
  <c r="BK899"/>
  <c r="BK804"/>
  <c r="J585"/>
  <c r="BK472"/>
  <c i="3" r="J88"/>
  <c i="2" r="J1477"/>
  <c r="J1436"/>
  <c r="J1370"/>
  <c r="J1292"/>
  <c r="BK1118"/>
  <c r="BK961"/>
  <c r="J906"/>
  <c r="BK883"/>
  <c r="J821"/>
  <c r="BK605"/>
  <c r="J549"/>
  <c r="J472"/>
  <c r="BK220"/>
  <c r="BK1591"/>
  <c r="BK1408"/>
  <c r="J1364"/>
  <c r="J1283"/>
  <c r="J1121"/>
  <c r="BK1001"/>
  <c r="BK857"/>
  <c r="J652"/>
  <c r="BK476"/>
  <c r="BK213"/>
  <c r="J1457"/>
  <c r="BK1405"/>
  <c r="J1384"/>
  <c r="J1307"/>
  <c r="BK1246"/>
  <c r="BK1141"/>
  <c r="J1034"/>
  <c r="J971"/>
  <c r="J894"/>
  <c r="J703"/>
  <c r="BK579"/>
  <c r="BK496"/>
  <c r="J448"/>
  <c r="J106"/>
  <c i="3" r="BK88"/>
  <c i="2" r="J1394"/>
  <c r="J1352"/>
  <c r="BK1274"/>
  <c r="J1030"/>
  <c r="J804"/>
  <c r="J514"/>
  <c r="J1340"/>
  <c r="BK1241"/>
  <c r="J1043"/>
  <c r="J998"/>
  <c r="J817"/>
  <c r="J541"/>
  <c r="BK1436"/>
  <c r="J1355"/>
  <c r="BK1249"/>
  <c r="BK1048"/>
  <c r="J917"/>
  <c r="J687"/>
  <c r="BK209"/>
  <c r="BK1454"/>
  <c r="J1376"/>
  <c r="J1304"/>
  <c r="J1246"/>
  <c r="BK1179"/>
  <c r="J1116"/>
  <c r="J967"/>
  <c r="BK890"/>
  <c r="BK618"/>
  <c r="J491"/>
  <c r="J220"/>
  <c i="3" r="J91"/>
  <c i="2" r="BK1448"/>
  <c r="J1361"/>
  <c r="BK1280"/>
  <c r="BK1161"/>
  <c r="J1026"/>
  <c r="J978"/>
  <c r="BK693"/>
  <c r="BK480"/>
  <c i="3" r="BK94"/>
  <c i="2" r="J1445"/>
  <c r="BK1370"/>
  <c r="BK1292"/>
  <c r="BK1196"/>
  <c r="BK1036"/>
  <c r="BK971"/>
  <c r="J896"/>
  <c r="BK698"/>
  <c r="BK491"/>
  <c r="F39"/>
  <c r="BK1482"/>
  <c r="J1367"/>
  <c r="J1131"/>
  <c r="BK967"/>
  <c r="J693"/>
  <c r="J476"/>
  <c r="BK1451"/>
  <c r="BK1304"/>
  <c r="BK906"/>
  <c r="J618"/>
  <c r="BK205"/>
  <c r="BK1445"/>
  <c r="BK1364"/>
  <c r="J1295"/>
  <c r="J1009"/>
  <c r="J890"/>
  <c r="BK514"/>
  <c r="BK459"/>
  <c r="F37"/>
  <c r="J1451"/>
  <c r="BK1340"/>
  <c r="BK1151"/>
  <c r="J1001"/>
  <c r="J605"/>
  <c r="J209"/>
  <c r="J1400"/>
  <c r="J1161"/>
  <c r="BK978"/>
  <c r="BK703"/>
  <c r="BK319"/>
  <c r="BK1471"/>
  <c r="J1286"/>
  <c r="BK1121"/>
  <c r="BK1018"/>
  <c r="BK957"/>
  <c r="BK811"/>
  <c r="J566"/>
  <c r="BK1493"/>
  <c r="BK1400"/>
  <c r="BK1349"/>
  <c r="J1277"/>
  <c r="J1220"/>
  <c r="BK1131"/>
  <c r="BK1039"/>
  <c r="J851"/>
  <c r="J698"/>
  <c r="J555"/>
  <c r="BK448"/>
  <c r="BK106"/>
  <c r="J1482"/>
  <c r="BK1379"/>
  <c r="BK1346"/>
  <c r="J1249"/>
  <c r="J1048"/>
  <c r="BK1009"/>
  <c r="BK924"/>
  <c r="BK802"/>
  <c r="J205"/>
  <c r="J1454"/>
  <c r="J1379"/>
  <c r="BK1310"/>
  <c r="BK1235"/>
  <c r="J1112"/>
  <c r="BK981"/>
  <c r="J961"/>
  <c r="J809"/>
  <c r="BK549"/>
  <c r="J436"/>
  <c r="J1493"/>
  <c r="BK1439"/>
  <c r="BK1394"/>
  <c r="BK1355"/>
  <c r="BK1289"/>
  <c r="BK1220"/>
  <c r="J1118"/>
  <c r="J1022"/>
  <c r="J957"/>
  <c r="BK851"/>
  <c r="J807"/>
  <c r="J613"/>
  <c r="J486"/>
  <c r="J319"/>
  <c i="3" r="BK91"/>
  <c i="2" r="BK1376"/>
  <c r="J1241"/>
  <c r="BK896"/>
  <c r="BK545"/>
  <c r="J1468"/>
  <c r="BK1361"/>
  <c r="BK1116"/>
  <c r="BK1013"/>
  <c r="BK687"/>
  <c r="J444"/>
  <c r="J1405"/>
  <c r="J1346"/>
  <c r="BK1034"/>
  <c r="BK821"/>
  <c r="J480"/>
  <c r="BK1468"/>
  <c r="BK1387"/>
  <c r="J1343"/>
  <c r="J1013"/>
  <c r="BK917"/>
  <c r="BK814"/>
  <c r="BK541"/>
  <c r="BK436"/>
  <c i="1" r="AS55"/>
  <c i="2" r="J1465"/>
  <c r="BK1397"/>
  <c r="BK1307"/>
  <c r="BK1202"/>
  <c r="J1036"/>
  <c r="BK996"/>
  <c r="BK809"/>
  <c r="BK643"/>
  <c r="BK566"/>
  <c r="J496"/>
  <c r="J440"/>
  <c i="1" r="AS57"/>
  <c i="2" r="J1471"/>
  <c r="J1397"/>
  <c r="J1349"/>
  <c r="J1274"/>
  <c r="J1151"/>
  <c r="BK1022"/>
  <c r="J924"/>
  <c r="BK817"/>
  <c r="BK585"/>
  <c r="J459"/>
  <c r="BK1477"/>
  <c r="J1448"/>
  <c r="BK1367"/>
  <c r="BK1343"/>
  <c r="BK1277"/>
  <c r="J1196"/>
  <c r="BK1043"/>
  <c r="BK998"/>
  <c r="J910"/>
  <c r="J814"/>
  <c r="BK652"/>
  <c r="J545"/>
  <c r="BK467"/>
  <c r="J213"/>
  <c i="3" r="J94"/>
  <c i="2" r="J1408"/>
  <c r="BK1283"/>
  <c r="BK1112"/>
  <c r="BK928"/>
  <c r="J643"/>
  <c r="BK1479"/>
  <c r="J1387"/>
  <c r="J1141"/>
  <c r="J928"/>
  <c r="BK807"/>
  <c r="J467"/>
  <c r="BK1457"/>
  <c r="J1373"/>
  <c r="J1179"/>
  <c r="J981"/>
  <c r="J802"/>
  <c r="BK440"/>
  <c r="J36"/>
  <c l="1" r="BK421"/>
  <c r="J421"/>
  <c r="J66"/>
  <c r="P548"/>
  <c r="T820"/>
  <c r="P898"/>
  <c r="R1000"/>
  <c r="T105"/>
  <c r="T548"/>
  <c r="R820"/>
  <c r="T898"/>
  <c r="P1000"/>
  <c r="P1038"/>
  <c r="R421"/>
  <c r="R495"/>
  <c r="T692"/>
  <c r="R801"/>
  <c r="P1120"/>
  <c r="P421"/>
  <c r="BK548"/>
  <c r="J548"/>
  <c r="J70"/>
  <c r="BK820"/>
  <c r="J820"/>
  <c r="J75"/>
  <c r="BK898"/>
  <c r="J898"/>
  <c r="J76"/>
  <c r="BK1000"/>
  <c r="J1000"/>
  <c r="J77"/>
  <c r="BK1038"/>
  <c r="J1038"/>
  <c r="J78"/>
  <c r="T1038"/>
  <c r="P105"/>
  <c r="R548"/>
  <c r="P820"/>
  <c r="R898"/>
  <c r="T1000"/>
  <c r="R1038"/>
  <c r="R105"/>
  <c r="BK495"/>
  <c r="J495"/>
  <c r="J69"/>
  <c r="P692"/>
  <c r="T801"/>
  <c r="BK1120"/>
  <c r="J1120"/>
  <c r="J79"/>
  <c i="3" r="BK87"/>
  <c r="BK86"/>
  <c r="J86"/>
  <c r="J63"/>
  <c i="2" r="BK105"/>
  <c r="J105"/>
  <c r="J65"/>
  <c r="P495"/>
  <c r="R692"/>
  <c r="BK801"/>
  <c r="J801"/>
  <c r="J72"/>
  <c r="R1120"/>
  <c i="3" r="R87"/>
  <c r="R86"/>
  <c i="2" r="T421"/>
  <c r="T495"/>
  <c r="BK692"/>
  <c r="J692"/>
  <c r="J71"/>
  <c r="P801"/>
  <c r="T1120"/>
  <c i="3" r="P87"/>
  <c r="P86"/>
  <c i="1" r="AU58"/>
  <c i="3" r="T87"/>
  <c r="T86"/>
  <c i="2" r="BK1492"/>
  <c r="J1492"/>
  <c r="J81"/>
  <c r="BK1481"/>
  <c r="J1481"/>
  <c r="J80"/>
  <c r="BK490"/>
  <c r="J490"/>
  <c r="J68"/>
  <c r="BK485"/>
  <c r="J485"/>
  <c r="J67"/>
  <c r="BK816"/>
  <c r="J816"/>
  <c r="J73"/>
  <c i="3" r="J80"/>
  <c i="2" r="BK104"/>
  <c r="J104"/>
  <c r="J64"/>
  <c i="3" r="E74"/>
  <c r="BE91"/>
  <c r="BE88"/>
  <c r="J59"/>
  <c r="F59"/>
  <c r="BE94"/>
  <c i="1" r="BB56"/>
  <c r="BD56"/>
  <c r="AW56"/>
  <c i="2" r="E50"/>
  <c r="J56"/>
  <c r="F59"/>
  <c r="J59"/>
  <c r="BE106"/>
  <c r="BE205"/>
  <c r="BE209"/>
  <c r="BE213"/>
  <c r="BE220"/>
  <c r="BE319"/>
  <c r="BE422"/>
  <c r="BE436"/>
  <c r="BE440"/>
  <c r="BE444"/>
  <c r="BE448"/>
  <c r="BE459"/>
  <c r="BE467"/>
  <c r="BE472"/>
  <c r="BE476"/>
  <c r="BE480"/>
  <c r="BE486"/>
  <c r="BE491"/>
  <c r="BE496"/>
  <c r="BE514"/>
  <c r="BE541"/>
  <c r="BE545"/>
  <c r="BE549"/>
  <c r="BE555"/>
  <c r="BE566"/>
  <c r="BE579"/>
  <c r="BE585"/>
  <c r="BE605"/>
  <c r="BE613"/>
  <c r="BE618"/>
  <c r="BE643"/>
  <c r="BE652"/>
  <c r="BE687"/>
  <c r="BE693"/>
  <c r="BE698"/>
  <c r="BE703"/>
  <c r="BE802"/>
  <c r="BE804"/>
  <c r="BE807"/>
  <c r="BE809"/>
  <c r="BE811"/>
  <c r="BE814"/>
  <c r="BE817"/>
  <c r="BE821"/>
  <c r="BE851"/>
  <c r="BE857"/>
  <c r="BE883"/>
  <c r="BE890"/>
  <c r="BE894"/>
  <c r="BE896"/>
  <c r="BE899"/>
  <c r="BE906"/>
  <c r="BE910"/>
  <c r="BE917"/>
  <c r="BE924"/>
  <c r="BE928"/>
  <c r="BE957"/>
  <c r="BE961"/>
  <c r="BE967"/>
  <c r="BE971"/>
  <c r="BE978"/>
  <c r="BE981"/>
  <c r="BE996"/>
  <c r="BE998"/>
  <c r="BE1001"/>
  <c r="BE1009"/>
  <c r="BE1013"/>
  <c r="BE1018"/>
  <c r="BE1022"/>
  <c r="BE1026"/>
  <c r="BE1030"/>
  <c r="BE1034"/>
  <c r="BE1036"/>
  <c r="BE1039"/>
  <c r="BE1043"/>
  <c r="BE1048"/>
  <c r="BE1112"/>
  <c r="BE1116"/>
  <c r="BE1118"/>
  <c r="BE1121"/>
  <c r="BE1131"/>
  <c r="BE1141"/>
  <c r="BE1151"/>
  <c r="BE1161"/>
  <c r="BE1179"/>
  <c r="BE1196"/>
  <c r="BE1202"/>
  <c r="BE1220"/>
  <c r="BE1235"/>
  <c r="BE1241"/>
  <c r="BE1246"/>
  <c r="BE1249"/>
  <c r="BE1274"/>
  <c r="BE1277"/>
  <c r="BE1280"/>
  <c r="BE1283"/>
  <c r="BE1286"/>
  <c r="BE1289"/>
  <c r="BE1292"/>
  <c r="BE1295"/>
  <c r="BE1304"/>
  <c r="BE1307"/>
  <c r="BE1310"/>
  <c r="BE1340"/>
  <c r="BE1343"/>
  <c r="BE1346"/>
  <c r="BE1349"/>
  <c r="BE1352"/>
  <c r="BE1355"/>
  <c r="BE1358"/>
  <c r="BE1361"/>
  <c r="BE1364"/>
  <c r="BE1367"/>
  <c r="BE1370"/>
  <c r="BE1373"/>
  <c r="BE1376"/>
  <c r="BE1379"/>
  <c r="BE1384"/>
  <c r="BE1387"/>
  <c r="BE1394"/>
  <c r="BE1397"/>
  <c r="BE1400"/>
  <c r="BE1405"/>
  <c r="BE1408"/>
  <c r="BE1436"/>
  <c r="BE1439"/>
  <c r="BE1442"/>
  <c r="BE1445"/>
  <c r="BE1448"/>
  <c r="BE1451"/>
  <c r="BE1454"/>
  <c r="BE1457"/>
  <c r="BE1465"/>
  <c r="BE1468"/>
  <c r="BE1471"/>
  <c r="BE1477"/>
  <c r="BE1479"/>
  <c r="BE1482"/>
  <c r="BE1493"/>
  <c r="BE1591"/>
  <c i="1" r="BA56"/>
  <c r="BC56"/>
  <c r="AS54"/>
  <c i="3" r="F36"/>
  <c i="1" r="BA58"/>
  <c r="BA57"/>
  <c r="AW57"/>
  <c i="3" r="F38"/>
  <c i="1" r="BC58"/>
  <c r="BC57"/>
  <c r="AY57"/>
  <c i="3" r="F37"/>
  <c i="1" r="BB58"/>
  <c r="BB57"/>
  <c r="AX57"/>
  <c i="3" r="F39"/>
  <c i="1" r="BD58"/>
  <c r="BD57"/>
  <c r="AU57"/>
  <c i="3" r="J36"/>
  <c i="1" r="AW58"/>
  <c r="BA55"/>
  <c r="AW55"/>
  <c r="BB55"/>
  <c r="AX55"/>
  <c r="BD55"/>
  <c r="BC55"/>
  <c r="AY55"/>
  <c i="2" l="1" r="P104"/>
  <c r="R104"/>
  <c r="R819"/>
  <c r="T819"/>
  <c r="P819"/>
  <c r="T104"/>
  <c r="T103"/>
  <c r="BK819"/>
  <c r="J819"/>
  <c r="J74"/>
  <c i="3" r="J87"/>
  <c r="J64"/>
  <c i="2" r="F35"/>
  <c i="1" r="AZ56"/>
  <c r="AZ55"/>
  <c r="AV55"/>
  <c r="AT55"/>
  <c i="2" r="J35"/>
  <c i="1" r="AV56"/>
  <c r="AT56"/>
  <c r="BB54"/>
  <c r="W31"/>
  <c i="3" r="J32"/>
  <c i="1" r="AG58"/>
  <c r="AG57"/>
  <c r="BD54"/>
  <c r="W33"/>
  <c r="BA54"/>
  <c r="W30"/>
  <c r="BC54"/>
  <c r="W32"/>
  <c i="3" r="F35"/>
  <c i="1" r="AZ58"/>
  <c r="AZ57"/>
  <c r="AV57"/>
  <c r="AT57"/>
  <c r="AN57"/>
  <c i="3" r="J35"/>
  <c i="1" r="AV58"/>
  <c r="AT58"/>
  <c r="AN58"/>
  <c i="2" l="1" r="R103"/>
  <c r="BK103"/>
  <c r="J103"/>
  <c r="P103"/>
  <c i="1" r="AU56"/>
  <c i="2" r="J63"/>
  <c i="3" r="J41"/>
  <c i="2" r="J32"/>
  <c i="1" r="AG56"/>
  <c r="AG55"/>
  <c r="AG54"/>
  <c r="AK26"/>
  <c r="AU55"/>
  <c r="AU54"/>
  <c r="AX54"/>
  <c r="AW54"/>
  <c r="AK30"/>
  <c r="AZ54"/>
  <c r="W29"/>
  <c r="AY54"/>
  <c l="1" r="AN56"/>
  <c i="2" r="J41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<sst xmlns="http://schemas.openxmlformats.org/spreadsheetml/2006/main">
  <si>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</si>
  <si>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</si>
  <si>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</si>
  <si>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</si>
  <si>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</si>
  <si>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{19445e88-4e2f-4fbe-a7fb-134f3f75a7b2}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</si>
  <si>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</si>
  <si>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</si>
  <si>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</si>
  <si>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</si>
  <si>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</si>
  <si>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</si>
  <si>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</si>
  <si>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</si>
  <si>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240305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</si>
  <si>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</si>
  <si>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</si>
  <si>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71000 Admin.budova kurie,Biskupské nám.2, Olomouc</t>
  </si>
  <si>
    <t>KSO:</t>
  </si>
  <si>
    <t>801 69 19</t>
  </si>
  <si>
    <t>CC-CZ:</t>
  </si>
  <si>
    <t>12741</t>
  </si>
  <si>
    <t>Místo:</t>
  </si>
  <si>
    <t>Olomouc</t>
  </si>
  <si>
    <t>Datum:</t>
  </si>
  <si>
    <t>5. 3. 2024</t>
  </si>
  <si>
    <t>CZ-CPV:</t>
  </si>
  <si>
    <t>45000000-7</t>
  </si>
  <si>
    <t>CZ-CPA:</t>
  </si>
  <si>
    <t>41.00.29</t>
  </si>
  <si>
    <t>Zadavatel:</t>
  </si>
  <si>
    <t>IČ:</t>
  </si>
  <si>
    <t/>
  </si>
  <si>
    <t>Arcibiskupství olomoucké,Wurmova 562/9,Olomouc</t>
  </si>
  <si>
    <t>DIČ:</t>
  </si>
  <si>
    <t>Uchazeč:</t>
  </si>
  <si>
    <t>Vyplň údaj</t>
  </si>
  <si>
    <t>Projektant:</t>
  </si>
  <si>
    <t xml:space="preserve">Ing.arch Otto Schneider ,Wellnerova 7,  Olomouc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</si>
  <si>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</si>
  <si>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</si>
  <si>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</si>
  <si>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</si>
  <si>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</si>
  <si>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</si>
  <si>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</si>
  <si>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</si>
  <si>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</si>
  <si>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</si>
  <si>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</si>
  <si>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</si>
  <si>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</si>
  <si>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</si>
  <si>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</si>
  <si>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</si>
  <si>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</si>
  <si>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</si>
  <si>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</si>
  <si>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</si>
  <si>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</si>
  <si>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</si>
  <si>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</si>
  <si>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</si>
  <si>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</si>
  <si>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</si>
  <si>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</si>
  <si>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</si>
  <si>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</si>
  <si>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</si>
  <si>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</si>
  <si>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</si>
  <si>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</si>
  <si>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</si>
  <si>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</si>
  <si>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</si>
  <si>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</si>
  <si>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</si>
  <si>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</si>
  <si>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</si>
  <si>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</si>
  <si>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</si>
  <si>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</si>
  <si>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</si>
  <si>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71000 Admin.budova kurie,Biskupské nám.2, Olomouc - stavební práce - způsobilé položky</t>
  </si>
  <si>
    <t>STA</t>
  </si>
  <si>
    <t>1</t>
  </si>
  <si>
    <t>{391f4419-aea0-4d94-b058-e243acc55e12}</t>
  </si>
  <si>
    <t>2</t>
  </si>
  <si>
    <t>/</t>
  </si>
  <si>
    <t>03.1</t>
  </si>
  <si>
    <t>Soupis</t>
  </si>
  <si>
    <t>{6a262eeb-d7b2-422a-8ddb-7314a1b32092}</t>
  </si>
  <si>
    <t>VRN</t>
  </si>
  <si>
    <t>Vedlejší a ostatní rozpočtové náklady</t>
  </si>
  <si>
    <t>VON</t>
  </si>
  <si>
    <t>{7a299c95-91ee-4579-941f-0cbfc262c397}</t>
  </si>
  <si>
    <t>VRN.1</t>
  </si>
  <si>
    <t>Vedlejší rozpočtové náklady</t>
  </si>
  <si>
    <t>{4743582f-757b-4c33-8dd0-4496a55efb9c}</t>
  </si>
  <si>
    <t>KRYCÍ LIST SOUPISU PRACÍ</t>
  </si>
  <si>
    <t>Objekt:</t>
  </si>
  <si>
    <t>01 - 71000 Admin.budova kurie,Biskupské nám.2, Olomouc - stavební práce - způsobilé položky</t>
  </si>
  <si>
    <t>Soupis:</t>
  </si>
  <si>
    <t>03.1 - 71000 Admin.budova kurie,Biskupské nám.2, Olomouc - stavební práce - způsobilé položky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</si>
  <si>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</si>
  <si>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</si>
  <si>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</si>
  <si>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</si>
  <si>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</si>
  <si>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61 - Úprava povrchů vnitřní</t>
  </si>
  <si>
    <t xml:space="preserve">    62 - Úprava povrchů vnějších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</si>
  <si>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</si>
  <si>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</si>
  <si>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</si>
  <si>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</si>
  <si>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</si>
  <si>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</si>
  <si>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</si>
  <si>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</si>
  <si>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</si>
  <si>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</si>
  <si>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</si>
  <si>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</si>
  <si>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</si>
  <si>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783 - Dokončovací práce - nátěry</t>
  </si>
  <si>
    <t xml:space="preserve">    784 -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</si>
  <si>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</si>
  <si>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</si>
  <si>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</si>
  <si>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</si>
  <si>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</si>
  <si>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</si>
  <si>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</si>
  <si>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</si>
  <si>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</si>
  <si>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</si>
  <si>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</si>
  <si>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</si>
  <si>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</si>
  <si>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</si>
  <si>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</si>
  <si>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</si>
  <si>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</si>
  <si>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</t>
  </si>
  <si>
    <t>K</t>
  </si>
  <si>
    <t>612131101</t>
  </si>
  <si>
    <t>Podkladní a spojovací vrstva vnitřních omítaných ploch cementový postřik nanášený ručně celoplošně stěn</t>
  </si>
  <si>
    <t>m2</t>
  </si>
  <si>
    <t>CS ÚRS 2023 01</t>
  </si>
  <si>
    <t>4</t>
  </si>
  <si>
    <t>-1080144106</t>
  </si>
  <si>
    <t>Online PSC</t>
  </si>
  <si>
    <t>https://podminky.urs.cz/item/CS_URS_2023_01/612131101</t>
  </si>
  <si>
    <t>VV</t>
  </si>
  <si>
    <t>"viz otuční omítek</t>
  </si>
  <si>
    <t>"v.č.2,3,4,5 - u vyměňovaných oken (včetně plochy pod parapetem)</t>
  </si>
  <si>
    <t>"v.č.2 - 1.pp</t>
  </si>
  <si>
    <t>"okno ozn. O23</t>
  </si>
  <si>
    <t>0,3*(0,9+1,24*2)*2</t>
  </si>
  <si>
    <t>"okno ozn. O33</t>
  </si>
  <si>
    <t>0,3*(0,9+0,5*2)*4</t>
  </si>
  <si>
    <t>"v.č.3 - 1.np</t>
  </si>
  <si>
    <t>"okno ozn. O16a</t>
  </si>
  <si>
    <t>0,3*(0,55+1,35*2)*4</t>
  </si>
  <si>
    <t>"okno ozn. O22</t>
  </si>
  <si>
    <t>0,3*(0,6+1,65*2)*3</t>
  </si>
  <si>
    <t>"okno ozn. O31</t>
  </si>
  <si>
    <t>0,3*(1,1+1,3*2)</t>
  </si>
  <si>
    <t>"stáv okno do m.č.1,44</t>
  </si>
  <si>
    <t>0,3*(1,1+2,1*2)</t>
  </si>
  <si>
    <t>"okno ozn. O5</t>
  </si>
  <si>
    <t>0,3*(1,1+2,15*2)*17</t>
  </si>
  <si>
    <t>"okno ozn. O6</t>
  </si>
  <si>
    <t>0,3*(1,15+2,11*2)*1,0</t>
  </si>
  <si>
    <t>"okno ozn. O8</t>
  </si>
  <si>
    <t>0,3*(1,1+2,1*2)*7</t>
  </si>
  <si>
    <t>"okno ozn. O15</t>
  </si>
  <si>
    <t>0,3*(1,1+1,96*2)*2</t>
  </si>
  <si>
    <t>"okno ozn. O2</t>
  </si>
  <si>
    <t>0,3*(1,15+2,15*2)*1,0</t>
  </si>
  <si>
    <t>"okno ozn. O24</t>
  </si>
  <si>
    <t>0,3*(1,1+2,15*2)*5</t>
  </si>
  <si>
    <t>"okno ozn. O30</t>
  </si>
  <si>
    <t>0,3*(1,51+2,3*2)*1,0</t>
  </si>
  <si>
    <t>"okno ozn. O20 -</t>
  </si>
  <si>
    <t>0,3*(2,73+1,44*2)*2</t>
  </si>
  <si>
    <t>"okno ozn. O29</t>
  </si>
  <si>
    <t>0,3*(2,08+2,3*2)*4</t>
  </si>
  <si>
    <t>"v.č.2 - 1.pp - viz tabulka oken</t>
  </si>
  <si>
    <t>"okno ozn. O35</t>
  </si>
  <si>
    <t>0,3*(0,6+0,6*2)*1</t>
  </si>
  <si>
    <t>"v.č.3 - 1.np - viz tabulka oken</t>
  </si>
  <si>
    <t>"v.č.4 - 2.np - viz tabulka oken</t>
  </si>
  <si>
    <t>"okno ozn. O19</t>
  </si>
  <si>
    <t>0,3*(0,75+1,1*2)*1</t>
  </si>
  <si>
    <t>"okno ozn. O16b</t>
  </si>
  <si>
    <t>0,3*(0,55+1,35*2)*3</t>
  </si>
  <si>
    <t>"v.č.5 - 3.np - viz tabulka oken</t>
  </si>
  <si>
    <t>0,3*(0,55+1,35*2)*1</t>
  </si>
  <si>
    <t>"okno ozn. O17</t>
  </si>
  <si>
    <t>0,3*(0,63+1,50*2)*1</t>
  </si>
  <si>
    <t>0,3*(1,1+1,3*2)*1,0</t>
  </si>
  <si>
    <t>0,3*(1,1+2,15*2)*(6-1)</t>
  </si>
  <si>
    <t>"okno ozn. O32</t>
  </si>
  <si>
    <t>0,3*(1,1+1,85*2)*1,0</t>
  </si>
  <si>
    <t xml:space="preserve">"okno ozn. O20 </t>
  </si>
  <si>
    <t>0,3*(1,15+2,15*2)*6</t>
  </si>
  <si>
    <t>"okno ozn. O13</t>
  </si>
  <si>
    <t>0,3*(1,3+2,15*2)*(16-1)</t>
  </si>
  <si>
    <t>"okno ozn. O26</t>
  </si>
  <si>
    <t>0,3*(1,2+2,15*2)*1</t>
  </si>
  <si>
    <t>"okno ozn. O12</t>
  </si>
  <si>
    <t>0,3*(1,0+2,15*2)*3</t>
  </si>
  <si>
    <t>"okno ozn. O14</t>
  </si>
  <si>
    <t>0,3*(1,3+1,77*2)*(14-1)</t>
  </si>
  <si>
    <t>"okno ozn. O18</t>
  </si>
  <si>
    <t>0,3*(0,75+1,77*2)*1</t>
  </si>
  <si>
    <t>"okno ozn. O21</t>
  </si>
  <si>
    <t>0,3*(0,78+1,77*2)*2</t>
  </si>
  <si>
    <t>"okno ozn. O27</t>
  </si>
  <si>
    <t>0,3*(1,0+1,77*2)*1</t>
  </si>
  <si>
    <t>"okno ozn. O11</t>
  </si>
  <si>
    <t>0,3*(1,12+3,05*2)*3</t>
  </si>
  <si>
    <t>Součet</t>
  </si>
  <si>
    <t>619991001</t>
  </si>
  <si>
    <t>Zakrytí vnitřních ploch před znečištěním včetně pozdějšího odkrytí podlah fólií přilepenou lepící páskou</t>
  </si>
  <si>
    <t>-158489591</t>
  </si>
  <si>
    <t>https://podminky.urs.cz/item/CS_URS_2023_01/619991001</t>
  </si>
  <si>
    <t>"v.č.3,4,5, - zakrytí pro výměnu oken v bytových jednotkách</t>
  </si>
  <si>
    <t>5*6+5*6+5*5+7*6+6*6+7*6+5*6</t>
  </si>
  <si>
    <t>3</t>
  </si>
  <si>
    <t>619991011</t>
  </si>
  <si>
    <t>Zakrytí vnitřních ploch před znečištěním včetně pozdějšího odkrytí konstrukcí a prvků obalením fólií a přelepením páskou</t>
  </si>
  <si>
    <t>2042360037</t>
  </si>
  <si>
    <t>https://podminky.urs.cz/item/CS_URS_2023_01/619991011</t>
  </si>
  <si>
    <t>"v.č.3,4,5, - zakrytí při výměně oken v bytových jednotkách</t>
  </si>
  <si>
    <t>5*6*2+5*6*2+5*6*2+7*6*2+6*6*2+7*6*2+5*6*2</t>
  </si>
  <si>
    <t>-1866808493</t>
  </si>
  <si>
    <t xml:space="preserve">"v.č.6,9,11 - schodiště  - 4.01</t>
  </si>
  <si>
    <t>0,9*1,97*2</t>
  </si>
  <si>
    <t>"zateplení světlíku</t>
  </si>
  <si>
    <t>0,7*1,97</t>
  </si>
  <si>
    <t>5</t>
  </si>
  <si>
    <t>612325302</t>
  </si>
  <si>
    <t>Vápenocementová omítka ostění nebo nadpraží štuková</t>
  </si>
  <si>
    <t>-366713081</t>
  </si>
  <si>
    <t>https://podminky.urs.cz/item/CS_URS_2023_01/612325302</t>
  </si>
  <si>
    <t>6</t>
  </si>
  <si>
    <t>619995001</t>
  </si>
  <si>
    <t>Začištění omítek (s dodáním hmot) kolem oken, dveří, podlah, obkladů apod.</t>
  </si>
  <si>
    <t>m</t>
  </si>
  <si>
    <t>1246611559</t>
  </si>
  <si>
    <t>https://podminky.urs.cz/item/CS_URS_2023_01/619995001</t>
  </si>
  <si>
    <t>(0,9+1,24)*2*2</t>
  </si>
  <si>
    <t>(0,9+0,5)*2*4</t>
  </si>
  <si>
    <t>(0,55+1,35)*2*4</t>
  </si>
  <si>
    <t>(0,6+1,65)*2*3</t>
  </si>
  <si>
    <t>(1,1+1,3)*2</t>
  </si>
  <si>
    <t>(1,1+2,1)*2</t>
  </si>
  <si>
    <t>(1,1+2,15)*2*17</t>
  </si>
  <si>
    <t>(1,15+2,11)*2*1,0</t>
  </si>
  <si>
    <t>(1,1+2,1)*2*7</t>
  </si>
  <si>
    <t>(1,1+1,96)*2*2</t>
  </si>
  <si>
    <t>(1,15+2,15)*2*1,0</t>
  </si>
  <si>
    <t>(1,1+2,15)*2*(5-1)</t>
  </si>
  <si>
    <t>(1,51+2,3)*2*1,0</t>
  </si>
  <si>
    <t xml:space="preserve">"okno ozn. O20 - </t>
  </si>
  <si>
    <t>(2,73+1,44)*2*2</t>
  </si>
  <si>
    <t>(2,08+2,3)*2*4</t>
  </si>
  <si>
    <t>(0,6+0,6)*2*1</t>
  </si>
  <si>
    <t>(0,75+1,1)*2*1</t>
  </si>
  <si>
    <t>(0,55+1,35)*2*3</t>
  </si>
  <si>
    <t>(0,55+1,35)*2*1</t>
  </si>
  <si>
    <t>(0,63+1,50)*2*1</t>
  </si>
  <si>
    <t>(1,1+1,3)*2*1,0</t>
  </si>
  <si>
    <t>(1,1+2,15)*2*6</t>
  </si>
  <si>
    <t>(1,1+1,85)*2*1,0</t>
  </si>
  <si>
    <t>(1,15+2,15)*2*6</t>
  </si>
  <si>
    <t>(1,3+2,15)*2*(16-1)</t>
  </si>
  <si>
    <t>(1,2+2,15)*2*1</t>
  </si>
  <si>
    <t>(1,0+2,15)*2*3</t>
  </si>
  <si>
    <t>(1,3+1,77)*2*(14-1)</t>
  </si>
  <si>
    <t>(0,75+1,77)*2*1</t>
  </si>
  <si>
    <t>(0,78+1,77)*2*2</t>
  </si>
  <si>
    <t>(1,0+1,77)*2*1</t>
  </si>
  <si>
    <t>(1,12+3,05)*2*3</t>
  </si>
  <si>
    <t>"z vnitřku</t>
  </si>
  <si>
    <t>Mezisoučet</t>
  </si>
  <si>
    <t>"zvenku</t>
  </si>
  <si>
    <t>798,60</t>
  </si>
  <si>
    <t>62</t>
  </si>
  <si>
    <t>Úprava povrchů vnějších</t>
  </si>
  <si>
    <t>7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</si>
  <si>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</si>
  <si>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</si>
  <si>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1370070148</t>
  </si>
  <si>
    <t>https://podminky.urs.cz/item/CS_URS_2023_01/622221031</t>
  </si>
  <si>
    <t>"v.č.2- m.č.0,01 - schodiště k archivům</t>
  </si>
  <si>
    <t>1,25*3,85</t>
  </si>
  <si>
    <t>2*1,0+2,9*(1,0+2,8)*0,5</t>
  </si>
  <si>
    <t>1,9*1,0*2+3,3*(1,0+3,0)*0,5*2+1,9*3,0*2+(3,0+2,2)*0,5*0,85*2+4,2*2,2-1,05*2,0*2</t>
  </si>
  <si>
    <t>(1,977+1,146)*3,15+2,716*5,1+2,58*(5,1+3,15)*0,5*2-0,7*1,97</t>
  </si>
  <si>
    <t>"chodba se schodištěm nad velký sál</t>
  </si>
  <si>
    <t>15,1*0,65</t>
  </si>
  <si>
    <t>8</t>
  </si>
  <si>
    <t>M</t>
  </si>
  <si>
    <t>63152266</t>
  </si>
  <si>
    <t>deska tepelně izolační minerální kontaktních fasád podélné vlákno λ=0,034 tl 160mm</t>
  </si>
  <si>
    <t>-708384923</t>
  </si>
  <si>
    <t>"viz montáž</t>
  </si>
  <si>
    <t>103,593</t>
  </si>
  <si>
    <t>103,593*1,05 'Přepočtené koeficientem množství</t>
  </si>
  <si>
    <t>9</t>
  </si>
  <si>
    <t>622252001</t>
  </si>
  <si>
    <t>Montáž profilů kontaktního zateplení zakládacích soklových připevněných hmoždinkami</t>
  </si>
  <si>
    <t>-559577278</t>
  </si>
  <si>
    <t>https://podminky.urs.cz/item/CS_URS_2023_01/622252001</t>
  </si>
  <si>
    <t>1,25</t>
  </si>
  <si>
    <t>10</t>
  </si>
  <si>
    <t>59051653</t>
  </si>
  <si>
    <t>profil zakládací Al tl 0,7mm pro ETICS pro izolant tl 160mm</t>
  </si>
  <si>
    <t>541548116</t>
  </si>
  <si>
    <t>1,25*1,05 'Přepočtené koeficientem množství</t>
  </si>
  <si>
    <t>11</t>
  </si>
  <si>
    <t>622252002</t>
  </si>
  <si>
    <t>Montáž profilů kontaktního zateplení ostatních stěnových, dilatačních apod. lepených do tmelu</t>
  </si>
  <si>
    <t>1361130828</t>
  </si>
  <si>
    <t>https://podminky.urs.cz/item/CS_URS_2023_01/622252002</t>
  </si>
  <si>
    <t>"rohový profil</t>
  </si>
  <si>
    <t>1,0*2+2,22+1,05*2+2,0*2*2+(0,9+2+4+1,8)*2+15,1</t>
  </si>
  <si>
    <t>3,15*2+5,21*2+0,7+1,97*2</t>
  </si>
  <si>
    <t>"začišťovací profil</t>
  </si>
  <si>
    <t>(1,05+2,0*2)*2+(0,7+2*2)</t>
  </si>
  <si>
    <t>12</t>
  </si>
  <si>
    <t>63127416</t>
  </si>
  <si>
    <t>profil rohový PVC 23x23mm s výztužnou tkaninou š 100mm pro ETICS</t>
  </si>
  <si>
    <t>-1836912760</t>
  </si>
  <si>
    <t>68,18*1,05 'Přepočtené koeficientem množství</t>
  </si>
  <si>
    <t>13</t>
  </si>
  <si>
    <t>28342205</t>
  </si>
  <si>
    <t>profil začišťovací PVC 6mm s výztužnou tkaninou pro ostění ETICS</t>
  </si>
  <si>
    <t>1420176411</t>
  </si>
  <si>
    <t xml:space="preserve">"v.č.6,9,11 </t>
  </si>
  <si>
    <t>14,8*1,05 'Přepočtené koeficientem množství</t>
  </si>
  <si>
    <t>14</t>
  </si>
  <si>
    <t>622131121</t>
  </si>
  <si>
    <t>Podkladní a spojovací vrstva vnějších omítaných ploch penetrace nanášená ručně stěn</t>
  </si>
  <si>
    <t>-204522966</t>
  </si>
  <si>
    <t>https://podminky.urs.cz/item/CS_URS_2023_01/622131121</t>
  </si>
  <si>
    <t>"viz zateplení</t>
  </si>
  <si>
    <t>622511012</t>
  </si>
  <si>
    <t>Omítka tenkovrstvá akrylátová vnějších ploch probarvená bez penetrace zatíraná (škrábaná), zrnitost 1,5 mm stěn</t>
  </si>
  <si>
    <t>-1569688241</t>
  </si>
  <si>
    <t>https://podminky.urs.cz/item/CS_URS_2023_01/622511012</t>
  </si>
  <si>
    <t>"viz penetrace</t>
  </si>
  <si>
    <t>16</t>
  </si>
  <si>
    <t>622R25223</t>
  </si>
  <si>
    <t>Vápenocementová omítka jednotlivých malých ploch štuková na stěnách, plochy jednotlivě přes 0,25 do 1 m2</t>
  </si>
  <si>
    <t>kus</t>
  </si>
  <si>
    <t>-888786469</t>
  </si>
  <si>
    <t>https://podminky.urs.cz/item/CS_URS_2023_01/622R25223</t>
  </si>
  <si>
    <t>"v.č.2,3,4,5</t>
  </si>
  <si>
    <t>"oprava vnější omítky po demontáží vnějšího parapetu a po uložení nového patapetu - 171 ks oken</t>
  </si>
  <si>
    <t>171-3</t>
  </si>
  <si>
    <t>63</t>
  </si>
  <si>
    <t>Podlahy a podlahové konstrukce</t>
  </si>
  <si>
    <t>17</t>
  </si>
  <si>
    <t>632451022</t>
  </si>
  <si>
    <t>Potěr cementový vyrovnávací z malty (MC-15) v pásu o průměrné (střední) tl. přes 20 do 30 mm</t>
  </si>
  <si>
    <t>1619893844</t>
  </si>
  <si>
    <t>https://podminky.urs.cz/item/CS_URS_2023_01/632451022</t>
  </si>
  <si>
    <t>"pod vnitřními parapety</t>
  </si>
  <si>
    <t>19,27+2,11+33,09+0,85-0,21-0,32-0,28</t>
  </si>
  <si>
    <t>94</t>
  </si>
  <si>
    <t>Lešení a stavební výtahy</t>
  </si>
  <si>
    <t>18</t>
  </si>
  <si>
    <t>949101112</t>
  </si>
  <si>
    <t>Lešení pomocné pracovní pro objekty pozemních staveb pro zatížení do 150 kg/m2, o výšce lešeňové podlahy přes 1,9 do 3,5 m</t>
  </si>
  <si>
    <t>-798533022</t>
  </si>
  <si>
    <t>https://podminky.urs.cz/item/CS_URS_2023_01/949101112</t>
  </si>
  <si>
    <t>"v.č.2,3,4,5,6 - lešení pro výměnu oken</t>
  </si>
  <si>
    <t>2,0*1,0*(171-3)</t>
  </si>
  <si>
    <t>95</t>
  </si>
  <si>
    <t>Různé dokončovací konstrukce a práce pozemních staveb</t>
  </si>
  <si>
    <t>19</t>
  </si>
  <si>
    <t>952901111</t>
  </si>
  <si>
    <t>Vyčištění budov nebo objektů před předáním do užívání budov bytové nebo občanské výstavby, světlé výšky podlaží do 4 m</t>
  </si>
  <si>
    <t>652287371</t>
  </si>
  <si>
    <t>https://podminky.urs.cz/item/CS_URS_2023_01/952901111</t>
  </si>
  <si>
    <t xml:space="preserve">"v.č.3,4,5, -  pro výměnu oken v bytových jednotkách</t>
  </si>
  <si>
    <t>"byt 1</t>
  </si>
  <si>
    <t>8,15+1,43+21,96+13,33+3,11+4,32+5,16</t>
  </si>
  <si>
    <t>"byt 2</t>
  </si>
  <si>
    <t>20,3+17,8+26,86+5,25+14,71</t>
  </si>
  <si>
    <t>"byt 3</t>
  </si>
  <si>
    <t>8,23+3,71+13,15+15,73+12,57</t>
  </si>
  <si>
    <t>"byt 4</t>
  </si>
  <si>
    <t>14,7+2,0+21,69+44,65+15,02+6,19</t>
  </si>
  <si>
    <t>"byt 5</t>
  </si>
  <si>
    <t>5,38+5,83+1,85+27,59+24,83+15,97+5,53</t>
  </si>
  <si>
    <t>"byt 6</t>
  </si>
  <si>
    <t>4,38+5,21+3,63+21,56+24,0+14,77+5,07</t>
  </si>
  <si>
    <t>"byt 7</t>
  </si>
  <si>
    <t>7,52+5,05+2,09+28,52+26,77+15,97+6,57</t>
  </si>
  <si>
    <t>20</t>
  </si>
  <si>
    <t>952902611</t>
  </si>
  <si>
    <t>Čištění budov při provádění oprav a udržovacích prací vysátím prachu z ostatních ploch</t>
  </si>
  <si>
    <t>-2095888860</t>
  </si>
  <si>
    <t>https://podminky.urs.cz/item/CS_URS_2023_01/952902611</t>
  </si>
  <si>
    <t>"v.č.6 - 4.np</t>
  </si>
  <si>
    <t>" izolace tl. 140 mm</t>
  </si>
  <si>
    <t xml:space="preserve">"plocha půdy nad garáží </t>
  </si>
  <si>
    <t>(20,852+22,174)*0,5*8,5+(22,174+22,5)*0,5*2,2</t>
  </si>
  <si>
    <t>" izolace 2x tl. 160 mm</t>
  </si>
  <si>
    <t>"plocha půdy nad bytem 7 - po schodiště</t>
  </si>
  <si>
    <t>(9,759+11,174)*0,5*9,3-0,75*0,45</t>
  </si>
  <si>
    <t>"plocha nad schodištěm</t>
  </si>
  <si>
    <t>-7,5*2,9</t>
  </si>
  <si>
    <t>"plocha za schodištěm</t>
  </si>
  <si>
    <t>3,55*1,334</t>
  </si>
  <si>
    <t>"plocha půdy nad bytem 6 - po schodiště</t>
  </si>
  <si>
    <t>10,319*(9,15+9,3)*0,5-2*0,5</t>
  </si>
  <si>
    <t>"odpočet světlíku</t>
  </si>
  <si>
    <t>-(2,716*2,58-0,8*0,8*0,5)</t>
  </si>
  <si>
    <t>"plocha půdy nad centrum pro rodinu a mládež po velký sál</t>
  </si>
  <si>
    <t>(21,341+1,75)*10,35-3,9*0,4-1,2*0,5-0,65*0,5-1,15*0,5-1,85*0,5</t>
  </si>
  <si>
    <t>"strop nad velkým sálem</t>
  </si>
  <si>
    <t>15,6*10,35-3,2*0,9-1,85*1,65</t>
  </si>
  <si>
    <t>11,25*3,5+6,6*1,4</t>
  </si>
  <si>
    <t xml:space="preserve">"strop vpravo od velkého sálu </t>
  </si>
  <si>
    <t>(2,45+21,26-0,32+21,24)*0,5*(9,65+10,0)*0,5</t>
  </si>
  <si>
    <t>2,1*0,32-1*0,5-1,1*0,5</t>
  </si>
  <si>
    <t>952903001</t>
  </si>
  <si>
    <t>Čištění budov při provádění oprav a udržovacích prací odstraněním ptačího nebo netopýřího trusu z podlahy</t>
  </si>
  <si>
    <t>633290552</t>
  </si>
  <si>
    <t>https://podminky.urs.cz/item/CS_URS_2023_01/952903001</t>
  </si>
  <si>
    <t>"viz vysátí</t>
  </si>
  <si>
    <t>1057,512</t>
  </si>
  <si>
    <t>22</t>
  </si>
  <si>
    <t>952R05231</t>
  </si>
  <si>
    <t xml:space="preserve">Dezinfekce půdního prostoru </t>
  </si>
  <si>
    <t>1161355660</t>
  </si>
  <si>
    <t>96</t>
  </si>
  <si>
    <t>Bourání konstrukcí</t>
  </si>
  <si>
    <t>23</t>
  </si>
  <si>
    <t>962032231</t>
  </si>
  <si>
    <t>Bourání zdiva nadzákladového z cihel nebo tvárnic z cihel pálených nebo vápenopískových, na maltu vápennou nebo vápenocementovou, objemu přes 1 m3</t>
  </si>
  <si>
    <t>m3</t>
  </si>
  <si>
    <t>2113619700</t>
  </si>
  <si>
    <t>https://podminky.urs.cz/item/CS_URS_2023_01/962032231</t>
  </si>
  <si>
    <t>"v.č.5 - bourací práce - 3.NP</t>
  </si>
  <si>
    <t>"m.č.3,23</t>
  </si>
  <si>
    <t>1,4*1,1*1,7-0,53*1,52*1,1</t>
  </si>
  <si>
    <t>24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</si>
  <si>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</si>
  <si>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</si>
  <si>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102345103</t>
  </si>
  <si>
    <t>https://podminky.urs.cz/item/CS_URS_2023_01/967031733</t>
  </si>
  <si>
    <t>"v.č.3 - bourací práce - 1.NP</t>
  </si>
  <si>
    <t>"m.č.1,23</t>
  </si>
  <si>
    <t>0,6*2,06*2</t>
  </si>
  <si>
    <t>1,1*2,06*2</t>
  </si>
  <si>
    <t>1,1*1,7*2</t>
  </si>
  <si>
    <t>25</t>
  </si>
  <si>
    <t>968062354</t>
  </si>
  <si>
    <t>Vybourání dřevěných rámů oken s křídly, dveřních zárubní, vrat, stěn, ostění nebo obkladů rámů oken s křídly dvojitých, plochy do 1 m2</t>
  </si>
  <si>
    <t>1369731932</t>
  </si>
  <si>
    <t>https://podminky.urs.cz/item/CS_URS_2023_01/968062354</t>
  </si>
  <si>
    <t>0,9*1,24*2</t>
  </si>
  <si>
    <t>0,9*0,5*4</t>
  </si>
  <si>
    <t>0,55*1,35*4</t>
  </si>
  <si>
    <t>0,6*1,65*3</t>
  </si>
  <si>
    <t>26</t>
  </si>
  <si>
    <t>968062355</t>
  </si>
  <si>
    <t>Vybourání dřevěných rámů oken s křídly, dveřních zárubní, vrat, stěn, ostění nebo obkladů rámů oken s křídly dvojitých, plochy do 2 m2</t>
  </si>
  <si>
    <t>-1053455628</t>
  </si>
  <si>
    <t>https://podminky.urs.cz/item/CS_URS_2023_01/968062355</t>
  </si>
  <si>
    <t>1,1*1,3</t>
  </si>
  <si>
    <t>27</t>
  </si>
  <si>
    <t>968062356</t>
  </si>
  <si>
    <t>Vybourání dřevěných rámů oken s křídly, dveřních zárubní, vrat, stěn, ostění nebo obkladů rámů oken s křídly dvojitých, plochy do 4 m2</t>
  </si>
  <si>
    <t>1126239948</t>
  </si>
  <si>
    <t>https://podminky.urs.cz/item/CS_URS_2023_01/968062356</t>
  </si>
  <si>
    <t>1,1*2,1</t>
  </si>
  <si>
    <t>1,1*2,15*17</t>
  </si>
  <si>
    <t>1,15*2,11*1,0</t>
  </si>
  <si>
    <t>1,1*2,1*7</t>
  </si>
  <si>
    <t>1,1*1,96*2</t>
  </si>
  <si>
    <t>1,15*2,15*1,0</t>
  </si>
  <si>
    <t>1,1*2,15*(5-1)</t>
  </si>
  <si>
    <t>1,51*2,3*1,0</t>
  </si>
  <si>
    <t>28</t>
  </si>
  <si>
    <t>968062357</t>
  </si>
  <si>
    <t>Vybourání dřevěných rámů oken s křídly, dveřních zárubní, vrat, stěn, ostění nebo obkladů rámů oken s křídly dvojitých, plochy přes 4 m2</t>
  </si>
  <si>
    <t>-1643758315</t>
  </si>
  <si>
    <t>https://podminky.urs.cz/item/CS_URS_2023_01/968062357</t>
  </si>
  <si>
    <t>"okno ozn. O20 - -pro 4ks</t>
  </si>
  <si>
    <t>2,73*1,44*2</t>
  </si>
  <si>
    <t>2,08*2,3*4</t>
  </si>
  <si>
    <t>29</t>
  </si>
  <si>
    <t>968062559</t>
  </si>
  <si>
    <t>Vybourání dřevěných rámů oken s křídly, dveřních zárubní, vrat, stěn, ostění nebo obkladů vrat, plochy přes 5 m2</t>
  </si>
  <si>
    <t>-919322404</t>
  </si>
  <si>
    <t>https://podminky.urs.cz/item/CS_URS_2023_01/968062559</t>
  </si>
  <si>
    <t>"dveře De6</t>
  </si>
  <si>
    <t>2,95*3,5</t>
  </si>
  <si>
    <t>30</t>
  </si>
  <si>
    <t>968062374</t>
  </si>
  <si>
    <t>Vybourání dřevěných rámů oken s křídly, dveřních zárubní, vrat, stěn, ostění nebo obkladů rámů oken s křídly zdvojených, plochy do 1 m2</t>
  </si>
  <si>
    <t>1451352914</t>
  </si>
  <si>
    <t>https://podminky.urs.cz/item/CS_URS_2023_01/968062374</t>
  </si>
  <si>
    <t>0,6*0,6*1</t>
  </si>
  <si>
    <t>0,75*1,1*1</t>
  </si>
  <si>
    <t>0,55*1,35*3</t>
  </si>
  <si>
    <t>0,55*1,35*1</t>
  </si>
  <si>
    <t>0,63*1,50*1</t>
  </si>
  <si>
    <t>31</t>
  </si>
  <si>
    <t>968062375</t>
  </si>
  <si>
    <t>Vybourání dřevěných rámů oken s křídly, dveřních zárubní, vrat, stěn, ostění nebo obkladů rámů oken s křídly zdvojených, plochy do 2 m2</t>
  </si>
  <si>
    <t>-884368189</t>
  </si>
  <si>
    <t>https://podminky.urs.cz/item/CS_URS_2023_01/968062375</t>
  </si>
  <si>
    <t>1,1*1,3*1,0</t>
  </si>
  <si>
    <t>32</t>
  </si>
  <si>
    <t>968062376</t>
  </si>
  <si>
    <t>Vybourání dřevěných rámů oken s křídly, dveřních zárubní, vrat, stěn, ostění nebo obkladů rámů oken s křídly zdvojených, plochy do 4 m2</t>
  </si>
  <si>
    <t>-131539986</t>
  </si>
  <si>
    <t>https://podminky.urs.cz/item/CS_URS_2023_01/968062376</t>
  </si>
  <si>
    <t>1,1*2,15*(6-1)</t>
  </si>
  <si>
    <t>1,1*1,85*1,0</t>
  </si>
  <si>
    <t>1,15*2,15*6</t>
  </si>
  <si>
    <t>1,3*2,15*(16-1)</t>
  </si>
  <si>
    <t>1,2*2,15*1</t>
  </si>
  <si>
    <t>1,0*2,15*3</t>
  </si>
  <si>
    <t>1,3*1,77*(14-1)</t>
  </si>
  <si>
    <t>0,75*1,77*1</t>
  </si>
  <si>
    <t>0,78*1,77*2</t>
  </si>
  <si>
    <t>1,0*1,77*1</t>
  </si>
  <si>
    <t>1,12*3,05*3</t>
  </si>
  <si>
    <t>33</t>
  </si>
  <si>
    <t>968062377</t>
  </si>
  <si>
    <t>Vybourání dřevěných rámů oken s křídly, dveřních zárubní, vrat, stěn, ostění nebo obkladů rámů oken s křídly zdvojených, plochy přes 4 m2</t>
  </si>
  <si>
    <t>979174945</t>
  </si>
  <si>
    <t>https://podminky.urs.cz/item/CS_URS_2023_01/968062377</t>
  </si>
  <si>
    <t>97</t>
  </si>
  <si>
    <t>Prorážení otvorů a ostatní bourací práce</t>
  </si>
  <si>
    <t>34</t>
  </si>
  <si>
    <t>971033651</t>
  </si>
  <si>
    <t>Vybourání otvorů ve zdivu základovém nebo nadzákladovém z cihel, tvárnic, příčkovek z cihel pálených na maltu vápennou nebo vápenocementovou plochy do 4 m2, tl. do 600 mm</t>
  </si>
  <si>
    <t>-1094464345</t>
  </si>
  <si>
    <t>https://podminky.urs.cz/item/CS_URS_2023_01/971033651</t>
  </si>
  <si>
    <t>1,2*0,6*2,06</t>
  </si>
  <si>
    <t>35</t>
  </si>
  <si>
    <t>971033691</t>
  </si>
  <si>
    <t>Vybourání otvorů ve zdivu základovém nebo nadzákladovém z cihel, tvárnic, příčkovek z cihel pálených na maltu vápennou nebo vápenocementovou plochy do 4 m2, tl. přes 900 mm</t>
  </si>
  <si>
    <t>354266743</t>
  </si>
  <si>
    <t>https://podminky.urs.cz/item/CS_URS_2023_01/971033691</t>
  </si>
  <si>
    <t>1,173*1,1*2,06</t>
  </si>
  <si>
    <t>36</t>
  </si>
  <si>
    <t>978013191</t>
  </si>
  <si>
    <t>Otlučení vápenných nebo vápenocementových omítek vnitřních ploch stěn s vyškrabáním spar, s očištěním zdiva, v rozsahu přes 50 do 100 %</t>
  </si>
  <si>
    <t>1196506091</t>
  </si>
  <si>
    <t>https://podminky.urs.cz/item/CS_URS_2023_01/978013191</t>
  </si>
  <si>
    <t>0,3*(0,9+1,24)*2*2</t>
  </si>
  <si>
    <t>0,3*(0,9+0,5)*2*4</t>
  </si>
  <si>
    <t>0,3*(0,55+1,35)*2*4</t>
  </si>
  <si>
    <t>0,3*(0,6+1,65)*2*3</t>
  </si>
  <si>
    <t>0,3*(1,1+1,3)*2</t>
  </si>
  <si>
    <t>0,3*(1,1+2,1)*2</t>
  </si>
  <si>
    <t>0,3*(1,1+2,15)*2*17</t>
  </si>
  <si>
    <t>0,3*(1,15+2,11)*2*1,0</t>
  </si>
  <si>
    <t>0,3*(1,1+2,1)*2*7</t>
  </si>
  <si>
    <t>0,3*(1,1+1,96)*2*2</t>
  </si>
  <si>
    <t>0,3*(1,15+2,15)*2*1,0</t>
  </si>
  <si>
    <t>0,3*(1,1+2,15)*2*(5-1)</t>
  </si>
  <si>
    <t>0,3*(1,51+2,3)*2*1,0</t>
  </si>
  <si>
    <t>0,3*(2,73+1,44)*2*2</t>
  </si>
  <si>
    <t>0,3*(2,08+2,3)*2*4</t>
  </si>
  <si>
    <t>0,3*(0,6+0,6)*2*1</t>
  </si>
  <si>
    <t>0,3*(0,75+1,1)*2*1</t>
  </si>
  <si>
    <t>0,3*(0,55+1,35)*2*3</t>
  </si>
  <si>
    <t>0,3*(0,55+1,35)*2*1</t>
  </si>
  <si>
    <t>0,3*(0,63+1,50)*2*1</t>
  </si>
  <si>
    <t>0,3*(1,1+1,3)*2*1,0</t>
  </si>
  <si>
    <t>0,3*(1,1+2,15)*2*6</t>
  </si>
  <si>
    <t>0,3*(1,1+1,85)*2*1,0</t>
  </si>
  <si>
    <t>0,3*(1,15+2,15)*2*6</t>
  </si>
  <si>
    <t>0,3*(1,3+2,15)*2*(16-1)</t>
  </si>
  <si>
    <t>0,3*(1,2+2,15)*2*1</t>
  </si>
  <si>
    <t>0,3*(1,0+2,15)*2*3</t>
  </si>
  <si>
    <t>0,3*(1,3+1,77)*2*(14-1)</t>
  </si>
  <si>
    <t>0,3*(0,75+1,77)*2*1</t>
  </si>
  <si>
    <t>0,3*(0,78+1,77)*2*2</t>
  </si>
  <si>
    <t>0,3*(1,0+1,77)*2*1</t>
  </si>
  <si>
    <t>0,3*(1,12+3,05)*2*3</t>
  </si>
  <si>
    <t>997</t>
  </si>
  <si>
    <t>Přesun sutě</t>
  </si>
  <si>
    <t>37</t>
  </si>
  <si>
    <t>997013217</t>
  </si>
  <si>
    <t>Vnitrostaveništní doprava suti a vybouraných hmot vodorovně do 50 m svisle ručně pro budovy a haly výšky přes 21 do 24 m</t>
  </si>
  <si>
    <t>t</t>
  </si>
  <si>
    <t>-1743089788</t>
  </si>
  <si>
    <t>https://podminky.urs.cz/item/CS_URS_2023_01/997013217</t>
  </si>
  <si>
    <t>38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</si>
  <si>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</si>
  <si>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</si>
  <si>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-1803700275</t>
  </si>
  <si>
    <t>https://podminky.urs.cz/item/CS_URS_2023_01/997013219</t>
  </si>
  <si>
    <t>67,885*2 'Přepočtené koeficientem množství</t>
  </si>
  <si>
    <t>39</t>
  </si>
  <si>
    <t>997221611</t>
  </si>
  <si>
    <t>Nakládání na dopravní prostředky pro vodorovnou dopravu suti</t>
  </si>
  <si>
    <t>-602550481</t>
  </si>
  <si>
    <t>https://podminky.urs.cz/item/CS_URS_2023_01/997221611</t>
  </si>
  <si>
    <t>40</t>
  </si>
  <si>
    <t>997013501</t>
  </si>
  <si>
    <t>Odvoz suti a vybouraných hmot na skládku nebo meziskládku se složením, na vzdálenost do 1 km</t>
  </si>
  <si>
    <t>1424990183</t>
  </si>
  <si>
    <t>https://podminky.urs.cz/item/CS_URS_2023_01/997013501</t>
  </si>
  <si>
    <t>41</t>
  </si>
  <si>
    <t>997013509</t>
  </si>
  <si>
    <t>Odvoz suti a vybouraných hmot na skládku nebo meziskládku se složením, na vzdálenost Příplatek k ceně za každý další i započatý 1 km přes 1 km</t>
  </si>
  <si>
    <t>1106160780</t>
  </si>
  <si>
    <t>https://podminky.urs.cz/item/CS_URS_2023_01/997013509</t>
  </si>
  <si>
    <t>67,885*17 'Přepočtené koeficientem množství</t>
  </si>
  <si>
    <t>42</t>
  </si>
  <si>
    <t>997013631</t>
  </si>
  <si>
    <t>Poplatek za uložení stavebního odpadu na skládce (skládkovné) směsného stavebního a demoličního zatříděného do Katalogu odpadů pod kódem 17 09 04</t>
  </si>
  <si>
    <t>-1811397102</t>
  </si>
  <si>
    <t>https://podminky.urs.cz/item/CS_URS_2023_01/997013631</t>
  </si>
  <si>
    <t>998</t>
  </si>
  <si>
    <t>Přesun hmot</t>
  </si>
  <si>
    <t>43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</si>
  <si>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</si>
  <si>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</si>
  <si>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1271577829</t>
  </si>
  <si>
    <t>https://podminky.urs.cz/item/CS_URS_2023_01/998018003</t>
  </si>
  <si>
    <t>PSV</t>
  </si>
  <si>
    <t>Práce a dodávky PSV</t>
  </si>
  <si>
    <t>713</t>
  </si>
  <si>
    <t>Izolace tepelné</t>
  </si>
  <si>
    <t>44</t>
  </si>
  <si>
    <t>713121111</t>
  </si>
  <si>
    <t>Montáž tepelné izolace podlah rohožemi, pásy, deskami, dílci, bloky (izolační materiál ve specifikaci) kladenými volně jednovrstvá</t>
  </si>
  <si>
    <t>807643917</t>
  </si>
  <si>
    <t>https://podminky.urs.cz/item/CS_URS_2023_01/713121111</t>
  </si>
  <si>
    <t>"druhá vrstva</t>
  </si>
  <si>
    <t>825,51</t>
  </si>
  <si>
    <t>45</t>
  </si>
  <si>
    <t>63153710</t>
  </si>
  <si>
    <t>deska tepelně izolační minerální univerzální λ=0,036-0,037 tl 140mm</t>
  </si>
  <si>
    <t>-1626445735</t>
  </si>
  <si>
    <t>232,002*1,02 'Přepočtené koeficientem množství</t>
  </si>
  <si>
    <t>46</t>
  </si>
  <si>
    <t>63153713</t>
  </si>
  <si>
    <t>deska tepelně izolační minerální univerzální λ=0,036-0,037 tl 160mm</t>
  </si>
  <si>
    <t>-2140037360</t>
  </si>
  <si>
    <t>1651,02*1,02 'Přepočtené koeficientem množství</t>
  </si>
  <si>
    <t>47</t>
  </si>
  <si>
    <t>713132311</t>
  </si>
  <si>
    <t>Montáž tepelné izolace stěn do roštu jednosměrného svislého výšky do 6 m</t>
  </si>
  <si>
    <t>-2129736854</t>
  </si>
  <si>
    <t>https://podminky.urs.cz/item/CS_URS_2023_01/713132311</t>
  </si>
  <si>
    <t>"v.č.6 - zateplení štítu u velkého sálu</t>
  </si>
  <si>
    <t>(7,5+10,3+15,1)*1,85*2</t>
  </si>
  <si>
    <t>"stěna schodiště m.č. 4,06</t>
  </si>
  <si>
    <t>1,75*15,1*2</t>
  </si>
  <si>
    <t>48</t>
  </si>
  <si>
    <t>631R0537</t>
  </si>
  <si>
    <t>Tepelná izolace - kamenné desky tl. 140 mm</t>
  </si>
  <si>
    <t>344429160</t>
  </si>
  <si>
    <t>174,58</t>
  </si>
  <si>
    <t>174,58*1,05 'Přepočtené koeficientem množství</t>
  </si>
  <si>
    <t>49</t>
  </si>
  <si>
    <t>998713103</t>
  </si>
  <si>
    <t>Přesun hmot pro izolace tepelné stanovený z hmotnosti přesunovaného materiálu vodorovná dopravní vzdálenost do 50 m v objektech výšky přes 12 m do 24 m</t>
  </si>
  <si>
    <t>-1004004553</t>
  </si>
  <si>
    <t>https://podminky.urs.cz/item/CS_URS_2023_01/998713103</t>
  </si>
  <si>
    <t>50</t>
  </si>
  <si>
    <t>998713181</t>
  </si>
  <si>
    <t>Přesun hmot pro izolace tepelné stanovený z hmotnosti přesunovaného materiálu Příplatek k cenám za přesun prováděný bez použití mechanizace pro jakoukoliv výšku objektu</t>
  </si>
  <si>
    <t>-961607861</t>
  </si>
  <si>
    <t>https://podminky.urs.cz/item/CS_URS_2023_01/998713181</t>
  </si>
  <si>
    <t>762</t>
  </si>
  <si>
    <t>Konstrukce tesařské</t>
  </si>
  <si>
    <t>51</t>
  </si>
  <si>
    <t>762431210</t>
  </si>
  <si>
    <t>Obložení stěn montáž deskami z dřevovláknitých hmot včetně tvarování a úpravy pro olištování spár tvrdými</t>
  </si>
  <si>
    <t>-755257287</t>
  </si>
  <si>
    <t>https://podminky.urs.cz/item/CS_URS_2023_01/762431210</t>
  </si>
  <si>
    <t>(7,5+10,3+15,1)*1,85</t>
  </si>
  <si>
    <t>1,75*15,1</t>
  </si>
  <si>
    <t>52</t>
  </si>
  <si>
    <t>607R01501</t>
  </si>
  <si>
    <t>deska dřevovláknitá DHF 2000/675 mm difuzně otevřená tl. 15 mm</t>
  </si>
  <si>
    <t>-1704285650</t>
  </si>
  <si>
    <t xml:space="preserve">"viz obložení  stěn</t>
  </si>
  <si>
    <t>87,29</t>
  </si>
  <si>
    <t>87,29*1,04 'Přepočtené koeficientem množství</t>
  </si>
  <si>
    <t>53</t>
  </si>
  <si>
    <t>762439001</t>
  </si>
  <si>
    <t>Obložení stěn montáž roštu podkladového</t>
  </si>
  <si>
    <t>-1220301774</t>
  </si>
  <si>
    <t>https://podminky.urs.cz/item/CS_URS_2023_01/762439001</t>
  </si>
  <si>
    <t>(8+11+16)*1,85</t>
  </si>
  <si>
    <t>1,75*26</t>
  </si>
  <si>
    <t>54</t>
  </si>
  <si>
    <t>60511022</t>
  </si>
  <si>
    <t>řezivo jehličnaté středové smrk tl 33-100mm dl 2-3,5m</t>
  </si>
  <si>
    <t>-251353244</t>
  </si>
  <si>
    <t>(8+11+16)*1,85*0,28*0,04</t>
  </si>
  <si>
    <t>1,75*26*0,28*0,04</t>
  </si>
  <si>
    <t>1,235*1,04 'Přepočtené koeficientem množství</t>
  </si>
  <si>
    <t>55</t>
  </si>
  <si>
    <t>762495000</t>
  </si>
  <si>
    <t>Spojovací prostředky olištování spár, obložení stropů, střešních podhledů a stěn hřebíky, vruty</t>
  </si>
  <si>
    <t>-668505142</t>
  </si>
  <si>
    <t>https://podminky.urs.cz/item/CS_URS_2023_01/762495000</t>
  </si>
  <si>
    <t>"v.č.6 - zateplení štítu u velkého sálu + stěna schodiště</t>
  </si>
  <si>
    <t>56</t>
  </si>
  <si>
    <t>762813115</t>
  </si>
  <si>
    <t>Záklop stropů montáž (materiál ve specifikaci) vrchního z desek dřevotřískových nebo dřevoštěpkových na pero a drážku</t>
  </si>
  <si>
    <t>-167916181</t>
  </si>
  <si>
    <t>https://podminky.urs.cz/item/CS_URS_2023_01/762813115</t>
  </si>
  <si>
    <t>"v.č.6 - 4.np - nepochůzí část půdy</t>
  </si>
  <si>
    <t xml:space="preserve">"odpočet  pochůzná lávka</t>
  </si>
  <si>
    <t>-180,681</t>
  </si>
  <si>
    <t>57</t>
  </si>
  <si>
    <t>-1551045250</t>
  </si>
  <si>
    <t>"viz záklop</t>
  </si>
  <si>
    <t>876,831</t>
  </si>
  <si>
    <t>876,831*1,08 'Přepočtené koeficientem množství</t>
  </si>
  <si>
    <t>58</t>
  </si>
  <si>
    <t>762822110</t>
  </si>
  <si>
    <t>Montáž stropních trámů z hraněného a polohraněného řeziva s trámovými výměnami, průřezové plochy do 144 cm2</t>
  </si>
  <si>
    <t>226214116</t>
  </si>
  <si>
    <t>https://podminky.urs.cz/item/CS_URS_2023_01/762822110</t>
  </si>
  <si>
    <t>"v.č.6,9 - rámová konstrukce z fošen 280/40 mm</t>
  </si>
  <si>
    <t>17*3,8</t>
  </si>
  <si>
    <t>(0,6+1,0+4,0+1,8+0,7+0,25)*3</t>
  </si>
  <si>
    <t>59</t>
  </si>
  <si>
    <t>-849139883</t>
  </si>
  <si>
    <t>89,65*0,28*0,04</t>
  </si>
  <si>
    <t>1,004*1,08 'Přepočtené koeficientem množství</t>
  </si>
  <si>
    <t>60</t>
  </si>
  <si>
    <t>762895000</t>
  </si>
  <si>
    <t>Spojovací prostředky záklopu stropů, stropnic, podbíjení hřebíky, svory</t>
  </si>
  <si>
    <t>-289289082</t>
  </si>
  <si>
    <t>https://podminky.urs.cz/item/CS_URS_2023_01/762895000</t>
  </si>
  <si>
    <t>876,831*0,015</t>
  </si>
  <si>
    <t>762R01812</t>
  </si>
  <si>
    <t>Demontáž stávajícího stropu nad schodištěm</t>
  </si>
  <si>
    <t>1454841065</t>
  </si>
  <si>
    <t>"v.č.6,9</t>
  </si>
  <si>
    <t>24,215</t>
  </si>
  <si>
    <t>762R20010</t>
  </si>
  <si>
    <t>D+M dřevěná pochůzí lávka z desek tl. 25 mm nad tepelnou izolací na roštu z fošen rozm. 320/40 mm včetně vyrovnávacích podkladních desek s vyklínováním , impregnace a spojovací materiál</t>
  </si>
  <si>
    <t>-397133938</t>
  </si>
  <si>
    <t xml:space="preserve">"plocha nad garáží </t>
  </si>
  <si>
    <t>21,102*1,5</t>
  </si>
  <si>
    <t>4,848*1,2+1,2*1,2</t>
  </si>
  <si>
    <t xml:space="preserve">"plocha nad bytem 6 - od schodiště  - po světlík</t>
  </si>
  <si>
    <t>(3+2,1)*0,5*1,2+(3+2,9)*0,5*1,2+0,7*1,0+4,3*1,09+4,6*(0,762+0,65)*0,5</t>
  </si>
  <si>
    <t>"plocha nad centrem pro rodinu a mládež po velký sál</t>
  </si>
  <si>
    <t>(0,55+17,818+4,787)*1,2+4,2*1,753+1,2*0,28</t>
  </si>
  <si>
    <t>"lavka nad velkým sálem</t>
  </si>
  <si>
    <t>3,4*1,7+6,85*1,2+5,7*1,5+2,35*1,5+5,8*0,8+0,6*0,4+5,2*1,3+2,1*0,7+6,0*1,65+6,2*1,2</t>
  </si>
  <si>
    <t xml:space="preserve">"lavka vpravo od velkého sálu </t>
  </si>
  <si>
    <t>2,45*2,1+1,2*0,5+2,5*1,2+20,55*1,2+1,4*0,8</t>
  </si>
  <si>
    <t>998762103</t>
  </si>
  <si>
    <t>Přesun hmot pro konstrukce tesařské stanovený z hmotnosti přesunovaného materiálu vodorovná dopravní vzdálenost do 50 m v objektech výšky přes 12 do 24 m</t>
  </si>
  <si>
    <t>1088574411</t>
  </si>
  <si>
    <t>https://podminky.urs.cz/item/CS_URS_2023_01/998762103</t>
  </si>
  <si>
    <t>64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</si>
  <si>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</si>
  <si>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</si>
  <si>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1545904231</t>
  </si>
  <si>
    <t>https://podminky.urs.cz/item/CS_URS_2023_01/998762181</t>
  </si>
  <si>
    <t>763</t>
  </si>
  <si>
    <t>Konstrukce suché výstavby</t>
  </si>
  <si>
    <t>65</t>
  </si>
  <si>
    <t>763131621</t>
  </si>
  <si>
    <t>Podhled ze sádrokartonových desek montáž desek, tl. 12,5 mm</t>
  </si>
  <si>
    <t>-1430522614</t>
  </si>
  <si>
    <t>https://podminky.urs.cz/item/CS_URS_2023_01/763131621</t>
  </si>
  <si>
    <t>(0,6+1,0+4,0+1,8+0,7+0,25)*2,9</t>
  </si>
  <si>
    <t>"zakrytí schodiště</t>
  </si>
  <si>
    <t>(0,6+1,0+4,0+1,8+0,7+0,25)*3,9*2</t>
  </si>
  <si>
    <t>66</t>
  </si>
  <si>
    <t>59030027</t>
  </si>
  <si>
    <t>deska SDK protipožární DF tl 12,5mm</t>
  </si>
  <si>
    <t>1483530548</t>
  </si>
  <si>
    <t>"viz podhled montáž</t>
  </si>
  <si>
    <t>89,345</t>
  </si>
  <si>
    <t>89,345*1,05 'Přepočtené koeficientem množství</t>
  </si>
  <si>
    <t>67</t>
  </si>
  <si>
    <t>763131714</t>
  </si>
  <si>
    <t>Podhled ze sádrokartonových desek ostatní práce a konstrukce na podhledech ze sádrokartonových desek základní penetrační nátěr</t>
  </si>
  <si>
    <t>2131238229</t>
  </si>
  <si>
    <t>https://podminky.urs.cz/item/CS_URS_2023_01/763131714</t>
  </si>
  <si>
    <t>68</t>
  </si>
  <si>
    <t>763131751</t>
  </si>
  <si>
    <t>Podhled ze sádrokartonových desek ostatní práce a konstrukce na podhledech ze sádrokartonových desek montáž parotěsné zábrany</t>
  </si>
  <si>
    <t>1441974662</t>
  </si>
  <si>
    <t>https://podminky.urs.cz/item/CS_URS_2023_01/763131751</t>
  </si>
  <si>
    <t>"viz podhled</t>
  </si>
  <si>
    <t>(0,5+0,6+1,0+4,0+1,8+0,7+0,25)*3,9</t>
  </si>
  <si>
    <t>69</t>
  </si>
  <si>
    <t>28329274</t>
  </si>
  <si>
    <t>fólie PE vyztužená pro parotěsnou vrstvu (reakce na oheň - třída E) 110g/m2</t>
  </si>
  <si>
    <t>1851985613</t>
  </si>
  <si>
    <t>34,515</t>
  </si>
  <si>
    <t>34,515*1,1235 'Přepočtené koeficientem množství</t>
  </si>
  <si>
    <t>70</t>
  </si>
  <si>
    <t>763131752</t>
  </si>
  <si>
    <t>Podhled ze sádrokartonových desek ostatní práce a konstrukce na podhledech ze sádrokartonových desek montáž jedné vrstvy tepelné izolace</t>
  </si>
  <si>
    <t>87801283</t>
  </si>
  <si>
    <t>https://podminky.urs.cz/item/CS_URS_2023_01/763131752</t>
  </si>
  <si>
    <t>"viz podhled - nad schodištěm</t>
  </si>
  <si>
    <t>(0,5+0,6+1,0+4,0+1,8+0,7+0,25)*3,9*2</t>
  </si>
  <si>
    <t>71</t>
  </si>
  <si>
    <t>741607692</t>
  </si>
  <si>
    <t>69,03*1,02 'Přepočtené koeficientem množství</t>
  </si>
  <si>
    <t>72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</si>
  <si>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</si>
  <si>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</si>
  <si>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-351363070</t>
  </si>
  <si>
    <t>https://podminky.urs.cz/item/CS_URS_2023_01/998763303</t>
  </si>
  <si>
    <t>73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</si>
  <si>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</si>
  <si>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</si>
  <si>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416403878</t>
  </si>
  <si>
    <t>https://podminky.urs.cz/item/CS_URS_2023_01/998763381</t>
  </si>
  <si>
    <t>764</t>
  </si>
  <si>
    <t>Konstrukce klempířské</t>
  </si>
  <si>
    <t>74</t>
  </si>
  <si>
    <t>764002851</t>
  </si>
  <si>
    <t>Demontáž klempířských konstrukcí oplechování parapetů do suti</t>
  </si>
  <si>
    <t>1579062611</t>
  </si>
  <si>
    <t>https://podminky.urs.cz/item/CS_URS_2023_01/764002851</t>
  </si>
  <si>
    <t>"viz montáž parapetů</t>
  </si>
  <si>
    <t>3,94+257,225+1,8</t>
  </si>
  <si>
    <t>75</t>
  </si>
  <si>
    <t>764246403</t>
  </si>
  <si>
    <t>Oplechování parapetů z titanzinkového předzvětralého plechu rovných mechanicky kotvené, bez rohů rš 250 mm</t>
  </si>
  <si>
    <t>-29536615</t>
  </si>
  <si>
    <t>https://podminky.urs.cz/item/CS_URS_2023_01/764246403</t>
  </si>
  <si>
    <t xml:space="preserve">"v.č.25 -  tabulka klempířských prvků</t>
  </si>
  <si>
    <t>"K/35</t>
  </si>
  <si>
    <t>1,84+2,1</t>
  </si>
  <si>
    <t>76</t>
  </si>
  <si>
    <t>764246404</t>
  </si>
  <si>
    <t>Oplechování parapetů z titanzinkového předzvětralého plechu rovných mechanicky kotvené, bez rohů rš 330 mm</t>
  </si>
  <si>
    <t>1604720598</t>
  </si>
  <si>
    <t>https://podminky.urs.cz/item/CS_URS_2023_01/764246404</t>
  </si>
  <si>
    <t>"K/17</t>
  </si>
  <si>
    <t>1,99*18</t>
  </si>
  <si>
    <t>"K/18</t>
  </si>
  <si>
    <t>1,33*19</t>
  </si>
  <si>
    <t>"K/19</t>
  </si>
  <si>
    <t>1,86*18</t>
  </si>
  <si>
    <t>"K/20</t>
  </si>
  <si>
    <t>2,24</t>
  </si>
  <si>
    <t>"K/21</t>
  </si>
  <si>
    <t>1,65*8</t>
  </si>
  <si>
    <t>"K/22</t>
  </si>
  <si>
    <t>1,11*8</t>
  </si>
  <si>
    <t>"K/23</t>
  </si>
  <si>
    <t>2,16*4</t>
  </si>
  <si>
    <t>"K/24</t>
  </si>
  <si>
    <t>1,27*6</t>
  </si>
  <si>
    <t>"K/25</t>
  </si>
  <si>
    <t>1,27</t>
  </si>
  <si>
    <t>"K/26</t>
  </si>
  <si>
    <t>1,36</t>
  </si>
  <si>
    <t>"K/28</t>
  </si>
  <si>
    <t>1,84*(30-2)</t>
  </si>
  <si>
    <t>"K/29</t>
  </si>
  <si>
    <t>2,14</t>
  </si>
  <si>
    <t>"K/30</t>
  </si>
  <si>
    <t>2,55</t>
  </si>
  <si>
    <t>"K/31</t>
  </si>
  <si>
    <t>1,56*3</t>
  </si>
  <si>
    <t>"K/32</t>
  </si>
  <si>
    <t>1,05</t>
  </si>
  <si>
    <t>"K/33</t>
  </si>
  <si>
    <t>1,18*2</t>
  </si>
  <si>
    <t>"K/34</t>
  </si>
  <si>
    <t>1,6+1,6</t>
  </si>
  <si>
    <t>"K/36</t>
  </si>
  <si>
    <t>1,09*2</t>
  </si>
  <si>
    <t>"K/37</t>
  </si>
  <si>
    <t>"K/38</t>
  </si>
  <si>
    <t>2,525</t>
  </si>
  <si>
    <t>"K/39</t>
  </si>
  <si>
    <t>0,7*2</t>
  </si>
  <si>
    <t>"K/40</t>
  </si>
  <si>
    <t>1,36*12</t>
  </si>
  <si>
    <t>"K/41</t>
  </si>
  <si>
    <t>2,65</t>
  </si>
  <si>
    <t>"K/42</t>
  </si>
  <si>
    <t>1,87*2</t>
  </si>
  <si>
    <t>"K/43</t>
  </si>
  <si>
    <t>1,24-1,24</t>
  </si>
  <si>
    <t>"K/44</t>
  </si>
  <si>
    <t>1,46</t>
  </si>
  <si>
    <t>"K/45</t>
  </si>
  <si>
    <t>1,96*4</t>
  </si>
  <si>
    <t>"K/46</t>
  </si>
  <si>
    <t>4,44</t>
  </si>
  <si>
    <t>"K/47</t>
  </si>
  <si>
    <t>1,99</t>
  </si>
  <si>
    <t>"K/48</t>
  </si>
  <si>
    <t>1,36*2</t>
  </si>
  <si>
    <t>77</t>
  </si>
  <si>
    <t>7642R6406</t>
  </si>
  <si>
    <t>Oplechování parapetů z titanzinkového předzvětralého plechu rovných mechanicky kotvené,rš 450 mm</t>
  </si>
  <si>
    <t>-573616152</t>
  </si>
  <si>
    <t>"K/27</t>
  </si>
  <si>
    <t>0,9*2</t>
  </si>
  <si>
    <t>78</t>
  </si>
  <si>
    <t>998764103</t>
  </si>
  <si>
    <t>Přesun hmot pro konstrukce klempířské stanovený z hmotnosti přesunovaného materiálu vodorovná dopravní vzdálenost do 50 m v objektech výšky přes 12 do 24 m</t>
  </si>
  <si>
    <t>-1215703045</t>
  </si>
  <si>
    <t>https://podminky.urs.cz/item/CS_URS_2023_01/998764103</t>
  </si>
  <si>
    <t>79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</si>
  <si>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</si>
  <si>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</si>
  <si>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2129937889</t>
  </si>
  <si>
    <t>https://podminky.urs.cz/item/CS_URS_2023_01/998764181</t>
  </si>
  <si>
    <t>766</t>
  </si>
  <si>
    <t>Konstrukce truhlářské</t>
  </si>
  <si>
    <t>80</t>
  </si>
  <si>
    <t>766441811</t>
  </si>
  <si>
    <t>Demontáž parapetních desek dřevěných nebo plastových šířky do 300 mm, délky do 1000 mm</t>
  </si>
  <si>
    <t>376330256</t>
  </si>
  <si>
    <t>https://podminky.urs.cz/item/CS_URS_2023_01/766441811</t>
  </si>
  <si>
    <t xml:space="preserve">"viz . v.č.24 -  tabulka vnitřních parapetů</t>
  </si>
  <si>
    <t>"1.NP</t>
  </si>
  <si>
    <t>1,0-1,0</t>
  </si>
  <si>
    <t>"2,NP</t>
  </si>
  <si>
    <t>"3.NP</t>
  </si>
  <si>
    <t>81</t>
  </si>
  <si>
    <t>766441821</t>
  </si>
  <si>
    <t>Demontáž parapetních desek dřevěných nebo plastových šířky do 300 mm, délky přes 1000 do 2000 mm</t>
  </si>
  <si>
    <t>447488110</t>
  </si>
  <si>
    <t>https://podminky.urs.cz/item/CS_URS_2023_01/766441821</t>
  </si>
  <si>
    <t>19+3-1</t>
  </si>
  <si>
    <t>22-1</t>
  </si>
  <si>
    <t>82</t>
  </si>
  <si>
    <t>766441812</t>
  </si>
  <si>
    <t>Demontáž parapetních desek dřevěných nebo plastových šířky přes 300 mm, délky do 1000 mm</t>
  </si>
  <si>
    <t>1224138625</t>
  </si>
  <si>
    <t>https://podminky.urs.cz/item/CS_URS_2023_01/766441812</t>
  </si>
  <si>
    <t>"2.NP</t>
  </si>
  <si>
    <t>1,0</t>
  </si>
  <si>
    <t>83</t>
  </si>
  <si>
    <t>766441822</t>
  </si>
  <si>
    <t>Demontáž parapetních desek dřevěných nebo plastových šířky přes 300 mm, délky přes 1000 do 2000 mm</t>
  </si>
  <si>
    <t>-649801393</t>
  </si>
  <si>
    <t>https://podminky.urs.cz/item/CS_URS_2023_01/766441822</t>
  </si>
  <si>
    <t>84</t>
  </si>
  <si>
    <t>766694116</t>
  </si>
  <si>
    <t>Montáž ostatních truhlářských konstrukcí parapetních desek dřevěných nebo plastových šířky do 300 mm</t>
  </si>
  <si>
    <t>-1415305795</t>
  </si>
  <si>
    <t>https://podminky.urs.cz/item/CS_URS_2023_01/766694116</t>
  </si>
  <si>
    <t>"č.102,103,104,107,108,113,122,123,124,125,128,129,132,133,134</t>
  </si>
  <si>
    <t>1,04+1,04+1,04+1,16+1,16+1,18+1,15+1,15+1,14+1,0-1+1,1+1,1+1,1+1,1+1,12</t>
  </si>
  <si>
    <t>"č.203,205,206,207,208,209,210,211,212,213,214,215,216,217,218,219,222,223,224,225,226,227,228</t>
  </si>
  <si>
    <t>1,17+1,12+1,12+1,65+1,12+1,15+1,1+1,33+1,32+1,31+1,31+1,32+1,32+1,32+1,32+1,72+1,32+1,32+1,37</t>
  </si>
  <si>
    <t>"č.229,235,236,237,241,242,251,252,255</t>
  </si>
  <si>
    <t>1,35+1,33-1,33+1,02+0,57+0,55+0,55+0,55+0,55+0,75</t>
  </si>
  <si>
    <t>"č.302,303,305,306,307,310,311,312,313,314,315,316,317,318,319,320,321,322,323,324,335,336,337,341,347,350</t>
  </si>
  <si>
    <t>1,14+1,14+1,12+1,18+1,67+1,12+1,35+1,35+1,35+1,36+1,36+1,36+1,31+1,31+1,72+1,31+1,31+1,36+1,35+1,32+1,32-1,32+1,0+0,52+0,63+1,32+0,54</t>
  </si>
  <si>
    <t>85</t>
  </si>
  <si>
    <t>607R4102</t>
  </si>
  <si>
    <t>parapet dřevotřískový vnitřní Z CPL laminátu š. do 300 mm - specifikace viz tabulka parapetů</t>
  </si>
  <si>
    <t>-705664636</t>
  </si>
  <si>
    <t>0,11+0,11+0,16+0,25+0,21+0,33+0,6+0,55+0,23+0,21-0,21+0,27+0,27+0,4+0,29+0,3</t>
  </si>
  <si>
    <t>"č.203,205,206,207,208,209,210,211,212,213,214,214,216,217,218,219,222,223,224,225,226,227,228</t>
  </si>
  <si>
    <t>0,33+0,23*2+0,34+0,19+0,32+0,24+0,32+0,3+0,27+0,24+0,21*2+0,33+0,27+0,38+0,22+0,24+0,34+0,33*4</t>
  </si>
  <si>
    <t>0,27+0,32-0,32+0,28+0,15+0,12+0,13+0,14+0,14+0,11</t>
  </si>
  <si>
    <t>0,27*3+0,22+0,4+0,19+0,32+0,33*2+0,3+0,29+0,32+0,22+0,23+0,31+0,24+0,24+0,22*2+0,27+0,28-0,28+0,27+0,14*2+0,35+0,15</t>
  </si>
  <si>
    <t>86</t>
  </si>
  <si>
    <t>607R4103</t>
  </si>
  <si>
    <t>parapet umělý mramor tl. 2cm š. do 300 mm - specifikace viz tabulka parapetů</t>
  </si>
  <si>
    <t>1855862395</t>
  </si>
  <si>
    <t>"č.217,218,219,222,223,224,225,</t>
  </si>
  <si>
    <t>0,33+0,27+0,38+0,22+0,24+0,34+0,33</t>
  </si>
  <si>
    <t>87</t>
  </si>
  <si>
    <t>766694126</t>
  </si>
  <si>
    <t>Montáž ostatních truhlářských konstrukcí parapetních desek dřevěných nebo plastových šířky přes 300 mm</t>
  </si>
  <si>
    <t>647782630</t>
  </si>
  <si>
    <t>https://podminky.urs.cz/item/CS_URS_2023_01/766694126</t>
  </si>
  <si>
    <t>"č.101,105,106,109,110,111,112,114,115,116,117,118,119,120,121</t>
  </si>
  <si>
    <t>1,15+1,2+1,18+1,17+1,16+1,16+1,2+1,25+1,16+1,21+1,17+1,25+1,23+1,13+1,15</t>
  </si>
  <si>
    <t>"č.126,127,130,131,135,136,137,138,139,140</t>
  </si>
  <si>
    <t>0,51+0,56+0,55+0,55+1,1+1,15+0,64+0,68+1,25+1,21</t>
  </si>
  <si>
    <t>"č.201,202,204,220,221,230,231,232,233,234,238,239,240,243,244,245,246,247,248,249,250,253,254</t>
  </si>
  <si>
    <t>1,67+1,18+1,15+1,35+1,33+1,35+1,34*4+1,04+1,04+1,0+1,32+1,31*5+1,33+1,35+1,31+1,31</t>
  </si>
  <si>
    <t>"č.301,304,308,309,325,326,327,328,329,330,331,332,333,334,338,339,340,342,343,344,345,346,348,349,351,352,353</t>
  </si>
  <si>
    <t>1,65+1,17+1,15+1,14+1,38+1,4+1,37+1,47+1,47+1,35+1,35+1,61+1,34+1,34+1,12+1,12+1,32+1,32+1,32+1,35+1,33+1,32+0,56+1,32+1,33+0,74</t>
  </si>
  <si>
    <t>88</t>
  </si>
  <si>
    <t>607R4104</t>
  </si>
  <si>
    <t>parapet dřevotřískový vnitřní Z CPL laminátu š. přes 300 mm - specifikace viz tabulka parapetů</t>
  </si>
  <si>
    <t>-782885946</t>
  </si>
  <si>
    <t>1,15+0,36+0,35+0,35*4+0,55+0,33+0,52+0,5+0,55+0,49+0,54+0,54+0,39*2+0,43</t>
  </si>
  <si>
    <t>"č.201,202,204,230,231,232,233,234,238,239,240,243,244,245,246,247,248,249,250,253,254</t>
  </si>
  <si>
    <t>0,56+0,4+0,59+0,46*5+0,42*3+0,47*2+0,42*4+0,4*3+0,47+0,41*2+0,43*2</t>
  </si>
  <si>
    <t>"č.301,304,308,309,325,326,327,328,329,330,331,332,333,334,338,339,340,342,343,344,345,346,349,351,352,353</t>
  </si>
  <si>
    <t>0,49+0,57+0,4+0,36+0,51*3+0,56+0,54+0,69+0,68+0,59+0,47*2+0,5*3+0,54+0,65+0,64+0,65+0,68+0,23+0,5*2+0,28</t>
  </si>
  <si>
    <t>89</t>
  </si>
  <si>
    <t>607R4105</t>
  </si>
  <si>
    <t>parapet umělý mramor tl. 2cm š. přes 300 mm - specifikace viz tabulka parapetů</t>
  </si>
  <si>
    <t>-1769356769</t>
  </si>
  <si>
    <t>"č.220,221,</t>
  </si>
  <si>
    <t>0,43+0,42</t>
  </si>
  <si>
    <t>90</t>
  </si>
  <si>
    <t>766621621</t>
  </si>
  <si>
    <t>Montáž oken dřevěných plochy do 1 m2 včetně montáže rámu otevíravých do dřevěné konstrukce</t>
  </si>
  <si>
    <t>-1516438739</t>
  </si>
  <si>
    <t>https://podminky.urs.cz/item/CS_URS_2023_01/766621621</t>
  </si>
  <si>
    <t xml:space="preserve">"v.č.7  - střecha -  viz tabulka oken</t>
  </si>
  <si>
    <t>"okno ozn. O34</t>
  </si>
  <si>
    <t>91</t>
  </si>
  <si>
    <t>611R0034</t>
  </si>
  <si>
    <t>okno dřevěné jednoduché otevíravé ozn. O34 - rozm. 800/450 mm - specifikace viz. tabulka oken</t>
  </si>
  <si>
    <t>ks</t>
  </si>
  <si>
    <t>-992918521</t>
  </si>
  <si>
    <t>92</t>
  </si>
  <si>
    <t>766621622</t>
  </si>
  <si>
    <t>Montáž oken dřevěných plochy do 1 m2 včetně montáže rámu otevíravých do zdiva</t>
  </si>
  <si>
    <t>1334279214</t>
  </si>
  <si>
    <t>https://podminky.urs.cz/item/CS_URS_2023_01/766621622</t>
  </si>
  <si>
    <t>93</t>
  </si>
  <si>
    <t>611R0016a</t>
  </si>
  <si>
    <t>okno dřevěné jednoduché otevíravé ozn. O16a - rozm. 550/1350 mm - specifikace viz. tabulka oken</t>
  </si>
  <si>
    <t>-848515715</t>
  </si>
  <si>
    <t>611R0016b</t>
  </si>
  <si>
    <t>okno dřevěné jednoduché otevíravé ozn. O16b - rozm. 550/1350 mm - specifikace viz. tabulka oken</t>
  </si>
  <si>
    <t>-140933416</t>
  </si>
  <si>
    <t>3+1</t>
  </si>
  <si>
    <t>611R0017</t>
  </si>
  <si>
    <t>okno dřevěné jednoduché otevíravé ozn. O17 - rozm. 630/1500 mm - specifikace viz. tabulka oken</t>
  </si>
  <si>
    <t>-950495079</t>
  </si>
  <si>
    <t>611R0019</t>
  </si>
  <si>
    <t>okno dřevěné jednoduché otevíravé ozn. O19 - rozm. 750/1100 mm - specifikace viz. tabulka oken</t>
  </si>
  <si>
    <t>2090900528</t>
  </si>
  <si>
    <t>611R0022</t>
  </si>
  <si>
    <t>okno dřevěné jednoduché otevíravé ozn. O22 - rozm. 600/1650 mm - specifikace viz. tabulka oken</t>
  </si>
  <si>
    <t>-658235105</t>
  </si>
  <si>
    <t>98</t>
  </si>
  <si>
    <t>611R0033</t>
  </si>
  <si>
    <t>okno dřevěné jednoduché otevíravé ozn. O33 - rozm. 900/500 mm - specifikace viz. tabulka oken</t>
  </si>
  <si>
    <t>-854355816</t>
  </si>
  <si>
    <t>99</t>
  </si>
  <si>
    <t>611R0035</t>
  </si>
  <si>
    <t>okno dřevěné jednoduché otevíravé ozn. O35 - rozm. 600/600 mm - specifikace viz. tabulka oken</t>
  </si>
  <si>
    <t>652287670</t>
  </si>
  <si>
    <t>100</t>
  </si>
  <si>
    <t>766621211</t>
  </si>
  <si>
    <t>Montáž oken dřevěných včetně montáže rámu plochy přes 1 m2 otevíravých do zdiva, výšky do 1,5 m</t>
  </si>
  <si>
    <t>449585948</t>
  </si>
  <si>
    <t>https://podminky.urs.cz/item/CS_URS_2023_01/766621211</t>
  </si>
  <si>
    <t>101</t>
  </si>
  <si>
    <t>611R0023</t>
  </si>
  <si>
    <t>okno dřevěné jednoduché otevíravé ozn. O23 - rozm. 900/1240 mm - specifikace viz. tabulka oken</t>
  </si>
  <si>
    <t>-875800408</t>
  </si>
  <si>
    <t>102</t>
  </si>
  <si>
    <t>611R0031</t>
  </si>
  <si>
    <t>okno dřevěné jednoduché otevíravé ozn. O31 - rozm. 1100/1200 mm - specifikace viz. tabulka oken</t>
  </si>
  <si>
    <t>-1291865381</t>
  </si>
  <si>
    <t>103</t>
  </si>
  <si>
    <t>766621202</t>
  </si>
  <si>
    <t>Montáž oken dřevěných včetně montáže rámu plochy přes 1 m2 otevíravých do dřevěné konstrukce, výšky přes 1,5 do 2,5 m</t>
  </si>
  <si>
    <t>1966997689</t>
  </si>
  <si>
    <t>https://podminky.urs.cz/item/CS_URS_2023_01/766621202</t>
  </si>
  <si>
    <t>104</t>
  </si>
  <si>
    <t>611R0012</t>
  </si>
  <si>
    <t>okno dřevěné jednoduché otevíravé ozn. O12 - rozm. 1000/2150 mm - specifikace viz. tabulka oken</t>
  </si>
  <si>
    <t>-356124170</t>
  </si>
  <si>
    <t>105</t>
  </si>
  <si>
    <t>611R00013</t>
  </si>
  <si>
    <t>okno dřevěné jednoduché otevíravé ozn. O13 - rozm. 1300/2150 mm - specifikace viz. tabulka oken</t>
  </si>
  <si>
    <t>1634463419</t>
  </si>
  <si>
    <t>16-1</t>
  </si>
  <si>
    <t>106</t>
  </si>
  <si>
    <t>611R0014</t>
  </si>
  <si>
    <t>okno dřevěné jednoduché otevíravé ozn. O14 - rozm. 1300/1770 mm - specifikace viz. tabulka oken</t>
  </si>
  <si>
    <t>1364103805</t>
  </si>
  <si>
    <t>14-1</t>
  </si>
  <si>
    <t>107</t>
  </si>
  <si>
    <t>611R0015</t>
  </si>
  <si>
    <t>okno dřevěné jednoduché otevíravé ozn. O15 - rozm. 1100/1950 mm - specifikace viz. tabulka oken</t>
  </si>
  <si>
    <t>-1588905</t>
  </si>
  <si>
    <t>108</t>
  </si>
  <si>
    <t>611R0018</t>
  </si>
  <si>
    <t>okno dřevěné jednoduché otevíravé ozn. O18 - rozm. 750/1770 mm - specifikace viz. tabulka oken</t>
  </si>
  <si>
    <t>1530493943</t>
  </si>
  <si>
    <t>109</t>
  </si>
  <si>
    <t>611R0020</t>
  </si>
  <si>
    <t>okno dřevěné jednoduché otevíravé ozn. O20 - rozm. 1150/2150 mm - specifikace viz. tabulka oken</t>
  </si>
  <si>
    <t>1798370896</t>
  </si>
  <si>
    <t>110</t>
  </si>
  <si>
    <t>611R0021</t>
  </si>
  <si>
    <t>okno dřevěné jednoduché otevíravé ozn. O21 - rozm. 780/1770 mm - specifikace viz. tabulka oken</t>
  </si>
  <si>
    <t>-485839799</t>
  </si>
  <si>
    <t>111</t>
  </si>
  <si>
    <t>611R0024</t>
  </si>
  <si>
    <t>okno dřevěné jednoduché otevíravé ozn. O24 - rozm. 1100/2150 mm - specifikace viz. tabulka oken</t>
  </si>
  <si>
    <t>1103066025</t>
  </si>
  <si>
    <t>6-1</t>
  </si>
  <si>
    <t>112</t>
  </si>
  <si>
    <t>611R0025</t>
  </si>
  <si>
    <t>okno dřevěné jednoduché otevíravé ozn. O25 - rozm. 1000/2150 mm - specifikace viz. tabulka oken</t>
  </si>
  <si>
    <t>691248740</t>
  </si>
  <si>
    <t>113</t>
  </si>
  <si>
    <t>611R0026</t>
  </si>
  <si>
    <t>okno dřevěné jednoduché otevíravé ozn. O26 - rozm. 1200/2150 mm - specifikace viz. tabulka oken</t>
  </si>
  <si>
    <t>-2047622247</t>
  </si>
  <si>
    <t>114</t>
  </si>
  <si>
    <t>611R0027</t>
  </si>
  <si>
    <t>okno dřevěné jednoduché otevíravé ozn. O27 - rozm. 1000/1770 mm - specifikace viz. tabulka oken</t>
  </si>
  <si>
    <t>2011557782</t>
  </si>
  <si>
    <t>115</t>
  </si>
  <si>
    <t>611R0028</t>
  </si>
  <si>
    <t>okno dřevěné jednoduché otevíravé ozn. O28 - rozm. 1200/1770 mm - specifikace viz. tabulka oken</t>
  </si>
  <si>
    <t>243215427</t>
  </si>
  <si>
    <t>116</t>
  </si>
  <si>
    <t>611R0032</t>
  </si>
  <si>
    <t>okno dřevěné jednoduché otevíravé ozn. O32 - rozm. 1100/1850 mm - specifikace viz. tabulka oken</t>
  </si>
  <si>
    <t>-1702071268</t>
  </si>
  <si>
    <t>117</t>
  </si>
  <si>
    <t>766621213</t>
  </si>
  <si>
    <t>Montáž oken dřevěných včetně montáže rámu plochy přes 1 m2 otevíravých do zdiva, výšky přes 2,5 m</t>
  </si>
  <si>
    <t>43292494</t>
  </si>
  <si>
    <t>https://podminky.urs.cz/item/CS_URS_2023_01/766621213</t>
  </si>
  <si>
    <t>118</t>
  </si>
  <si>
    <t>611R00011</t>
  </si>
  <si>
    <t>okno dřevěné jednoduché otevíravé ozn. O11 - rozm. 1120/3050 mm - specifikace viz. tabulka oken</t>
  </si>
  <si>
    <t>594853623</t>
  </si>
  <si>
    <t>119</t>
  </si>
  <si>
    <t>766621436</t>
  </si>
  <si>
    <t>Montáž oken dřevěných včetně montáže rámu plochy přes 1 m2 obloukových nebo kulatých do zdiva, výšky přes 1,5 do 2,5 m</t>
  </si>
  <si>
    <t>-439396166</t>
  </si>
  <si>
    <t>https://podminky.urs.cz/item/CS_URS_2023_01/766621436</t>
  </si>
  <si>
    <t>120</t>
  </si>
  <si>
    <t>611R00029</t>
  </si>
  <si>
    <t>okno dřevěné jednoduché otevíravé ozn. O29 - rozm. 2080/2300 mm - specifikace viz. tabulka oken</t>
  </si>
  <si>
    <t>1742810733</t>
  </si>
  <si>
    <t>121</t>
  </si>
  <si>
    <t>611R00030</t>
  </si>
  <si>
    <t>okno dřevěné jednoduché otevíravé ozn. O30 - rozm. 1510/1545 mm - specifikace viz. tabulka oken</t>
  </si>
  <si>
    <t>891105195</t>
  </si>
  <si>
    <t>122</t>
  </si>
  <si>
    <t>766621111</t>
  </si>
  <si>
    <t>Montáž oken dřevěných včetně montáže rámu plochy přes 1 m2 špaletových do zdiva, výšky do 1,5 m</t>
  </si>
  <si>
    <t>-535134843</t>
  </si>
  <si>
    <t>https://podminky.urs.cz/item/CS_URS_2023_01/766621111</t>
  </si>
  <si>
    <t>"okno ozn. O10</t>
  </si>
  <si>
    <t>1,1*1,0*1</t>
  </si>
  <si>
    <t>123</t>
  </si>
  <si>
    <t>611R0010</t>
  </si>
  <si>
    <t>okno dřevěné špaletové otevíravé ozn. O10 - rozm. 1100/1000 mm - specifikace viz. tabulka oken</t>
  </si>
  <si>
    <t>-486428163</t>
  </si>
  <si>
    <t>124</t>
  </si>
  <si>
    <t>766621112</t>
  </si>
  <si>
    <t>Montáž oken dřevěných včetně montáže rámu plochy přes 1 m2 špaletových do zdiva, výšky přes 1,5 do 2,5 m</t>
  </si>
  <si>
    <t>1324594970</t>
  </si>
  <si>
    <t>https://podminky.urs.cz/item/CS_URS_2023_01/766621112</t>
  </si>
  <si>
    <t>1,7*2,5*1,0</t>
  </si>
  <si>
    <t>"okno ozn. O4</t>
  </si>
  <si>
    <t>1,3*2,5*18</t>
  </si>
  <si>
    <t>1,1*2,1*8</t>
  </si>
  <si>
    <t>"okno ozn. O9</t>
  </si>
  <si>
    <t>1,6*2,1*2</t>
  </si>
  <si>
    <t>"okno ozn. O7</t>
  </si>
  <si>
    <t>1,3*2,1*14</t>
  </si>
  <si>
    <t>125</t>
  </si>
  <si>
    <t>611R0002</t>
  </si>
  <si>
    <t>okno dřevěné špaletové otevíravé ozn. O2 - rozm. 1700/2500 mm - specifikace viz. tabulka oken</t>
  </si>
  <si>
    <t>560509532</t>
  </si>
  <si>
    <t>126</t>
  </si>
  <si>
    <t>611R0004</t>
  </si>
  <si>
    <t>okno dřevěné špaletové otevíravé ozn. O4 - rozm. 1300/2500 mm - specifikace viz. tabulka oken</t>
  </si>
  <si>
    <t>-1217259716</t>
  </si>
  <si>
    <t>127</t>
  </si>
  <si>
    <t>611R0005</t>
  </si>
  <si>
    <t>okno dřevěné špaletové otevíravé ozn. O5 - rozm. 1100/2150 mm - specifikace viz. tabulka oken</t>
  </si>
  <si>
    <t>-1380550257</t>
  </si>
  <si>
    <t>128</t>
  </si>
  <si>
    <t>611R0006</t>
  </si>
  <si>
    <t>okno dřevěné špaletové otevíravé ozn. O6 - rozm. 1100/2100 mm - specifikace viz. tabulka oken</t>
  </si>
  <si>
    <t>-442467825</t>
  </si>
  <si>
    <t>1+8+8</t>
  </si>
  <si>
    <t>129</t>
  </si>
  <si>
    <t>611R0007</t>
  </si>
  <si>
    <t>okno dřevěné špaletové otevíravé ozn. O7 - rozm. 1300/2100 mm - specifikace viz. tabulka oken</t>
  </si>
  <si>
    <t>1260580899</t>
  </si>
  <si>
    <t>130</t>
  </si>
  <si>
    <t>611R0008</t>
  </si>
  <si>
    <t>okno dřevěné špaletové otevíravé ozn. O8 - rozm. 1100/2100 mm - specifikace viz. tabulka oken</t>
  </si>
  <si>
    <t>1049176631</t>
  </si>
  <si>
    <t>131</t>
  </si>
  <si>
    <t>611R0009</t>
  </si>
  <si>
    <t>okno dřevěné špaletové otevíravé ozn. O9 - rozm. 1600/2100 mm - specifikace viz. tabulka oken</t>
  </si>
  <si>
    <t>1772801011</t>
  </si>
  <si>
    <t>2+2</t>
  </si>
  <si>
    <t>132</t>
  </si>
  <si>
    <t>766621437</t>
  </si>
  <si>
    <t>Montáž oken dřevěných včetně montáže rámu plochy přes 1 m2 obloukových nebo kulatých do zdiva, výšky přes 2,5 m</t>
  </si>
  <si>
    <t>1202775415</t>
  </si>
  <si>
    <t>https://podminky.urs.cz/item/CS_URS_2023_01/766621437</t>
  </si>
  <si>
    <t>"okno ozn. O1</t>
  </si>
  <si>
    <t>1,7*2,6*1,0</t>
  </si>
  <si>
    <t>"okno ozn. O3</t>
  </si>
  <si>
    <t>1,3*2,6*4,0</t>
  </si>
  <si>
    <t>133</t>
  </si>
  <si>
    <t>611R0001</t>
  </si>
  <si>
    <t>okno dřevěné špaletové otevíravé ozn. O1 - rozm. 1700/2600 mm - specifikace viz. tabulka oken</t>
  </si>
  <si>
    <t>-1401817308</t>
  </si>
  <si>
    <t>134</t>
  </si>
  <si>
    <t>611R0003</t>
  </si>
  <si>
    <t>okno dřevěné špaletové otevíravé ozn. O3 - rozm. 1300/2600 mm - specifikace viz. tabulka oken</t>
  </si>
  <si>
    <t>-910925820</t>
  </si>
  <si>
    <t>135</t>
  </si>
  <si>
    <t>766691911</t>
  </si>
  <si>
    <t>Ostatní práce vyvěšení nebo zavěšení křídel dřevěných okenních, plochy do 1,5 m2</t>
  </si>
  <si>
    <t>-1802239310</t>
  </si>
  <si>
    <t>https://podminky.urs.cz/item/CS_URS_2023_01/766691911</t>
  </si>
  <si>
    <t>"viz tabulka oken</t>
  </si>
  <si>
    <t>12+12+6*4+6*18+6*17+6*17+6*14+6*7+(6-1)*4+6+6*3+3*3+4*(16-1)+4*(14-1)+3*2+2*4+2*4+2+2</t>
  </si>
  <si>
    <t>1+3*6+2*2+2*3+3*6+4*1+4+4+4+3+3+2+2+1+2*4</t>
  </si>
  <si>
    <t>136</t>
  </si>
  <si>
    <t>998766103</t>
  </si>
  <si>
    <t>Přesun hmot pro konstrukce truhlářské stanovený z hmotnosti přesunovaného materiálu vodorovná dopravní vzdálenost do 50 m v objektech výšky přes 12 do 24 m</t>
  </si>
  <si>
    <t>-1476102218</t>
  </si>
  <si>
    <t>https://podminky.urs.cz/item/CS_URS_2023_01/998766103</t>
  </si>
  <si>
    <t>137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</si>
  <si>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</si>
  <si>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</si>
  <si>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701044389</t>
  </si>
  <si>
    <t>https://podminky.urs.cz/item/CS_URS_2023_01/998766181</t>
  </si>
  <si>
    <t>783</t>
  </si>
  <si>
    <t>Dokončovací práce - nátěry</t>
  </si>
  <si>
    <t>138</t>
  </si>
  <si>
    <t>783213021</t>
  </si>
  <si>
    <t>Preventivní napouštěcí nátěr tesařských prvků proti dřevokazným houbám, hmyzu a plísním nezabudovaných do konstrukce dvojnásobný syntetický</t>
  </si>
  <si>
    <t>845255938</t>
  </si>
  <si>
    <t>https://podminky.urs.cz/item/CS_URS_2023_01/783213021</t>
  </si>
  <si>
    <t>"v.č.6 - zateplení štítu u velkého sálu - rámová konstrukce</t>
  </si>
  <si>
    <t>(8+11+16)*1,85*(0,28+0,04)*2</t>
  </si>
  <si>
    <t>1,75*26*(0,28+0,04)*2</t>
  </si>
  <si>
    <t>89,65*(0,28+0,04)*2</t>
  </si>
  <si>
    <t>784</t>
  </si>
  <si>
    <t>Malby</t>
  </si>
  <si>
    <t>139</t>
  </si>
  <si>
    <t>784211101</t>
  </si>
  <si>
    <t>Malby z malířských směsí oděruvzdorných za mokra dvojnásobné, bílé za mokra oděruvzdorné výborně v místnostech výšky do 3,80 m</t>
  </si>
  <si>
    <t>1147387782</t>
  </si>
  <si>
    <t>https://podminky.urs.cz/item/CS_URS_2023_01/784211101</t>
  </si>
  <si>
    <t>0,7*(0,9+1,24)*2*2</t>
  </si>
  <si>
    <t>0,7*(0,9+0,5)*2*4</t>
  </si>
  <si>
    <t>0,7*(0,55+1,35)*2*4</t>
  </si>
  <si>
    <t>0,7*(0,6+1,65)*2*3</t>
  </si>
  <si>
    <t>0,7*(1,1+1,3)*2</t>
  </si>
  <si>
    <t>0,7*(1,1+2,1)*2</t>
  </si>
  <si>
    <t>0,7*(1,1+2,15)*2*17</t>
  </si>
  <si>
    <t>0,7*(1,15+2,11)*2*1,0</t>
  </si>
  <si>
    <t>0,7*(1,1+2,1)*2*7</t>
  </si>
  <si>
    <t>0,7*(1,1+1,96)*2*2</t>
  </si>
  <si>
    <t>0,7*(1,15+2,15)*2*1,0</t>
  </si>
  <si>
    <t>0,7*(1,1+2,15)*2*5</t>
  </si>
  <si>
    <t>0,7*(1,51+2,3)*2*1,0</t>
  </si>
  <si>
    <t>0,7*(2,73+1,44)*2*2</t>
  </si>
  <si>
    <t>0,7*(2,08+2,3)*2*4</t>
  </si>
  <si>
    <t>0,7*(0,6+0,6)*2*1</t>
  </si>
  <si>
    <t>0,7*(0,75+1,1)*2*1</t>
  </si>
  <si>
    <t>0,7*(0,55+1,35)*2*3</t>
  </si>
  <si>
    <t>0,7*(0,55+1,35)*2*1</t>
  </si>
  <si>
    <t>0,7*(0,63+1,50)*2*1</t>
  </si>
  <si>
    <t>0,7*(1,1+1,3)*2*1,0</t>
  </si>
  <si>
    <t>0,7*(1,1+2,15)*2*(6-1)</t>
  </si>
  <si>
    <t>0,7*(1,1+1,85)*2*1,0</t>
  </si>
  <si>
    <t>0,7*(1,15+2,15)*2*6</t>
  </si>
  <si>
    <t>0,7*(1,3+2,15)*2*(16-1)</t>
  </si>
  <si>
    <t>0,7*(1,2+2,15)*2*1</t>
  </si>
  <si>
    <t>0,7*(1,0+2,15)*2*3</t>
  </si>
  <si>
    <t>0,7*(1,3+1,77)*2*(14-1)</t>
  </si>
  <si>
    <t>0,7*(0,75+1,77)*2*1</t>
  </si>
  <si>
    <t>0,7*(0,78+1,77)*2*2</t>
  </si>
  <si>
    <t>0,7*(1,0+1,77)*2*1</t>
  </si>
  <si>
    <t>0,7*(1,12+3,05)*2*3</t>
  </si>
  <si>
    <t>140</t>
  </si>
  <si>
    <t>784181101</t>
  </si>
  <si>
    <t>Penetrace podkladu jednonásobná základní akrylátová bezbarvá v místnostech výšky do 3,80 m</t>
  </si>
  <si>
    <t>89207664</t>
  </si>
  <si>
    <t>https://podminky.urs.cz/item/CS_URS_2023_01/784181101</t>
  </si>
  <si>
    <t xml:space="preserve">"viz malba </t>
  </si>
  <si>
    <t>559,02</t>
  </si>
  <si>
    <t>VRN - Vedlejší a ostatní rozpočtové náklady</t>
  </si>
  <si>
    <t>VRN.1 - Vedlejší rozpočtové náklady</t>
  </si>
  <si>
    <t xml:space="preserve">VRN -   Vedlejší rozpočtové náklady</t>
  </si>
  <si>
    <t xml:space="preserve">  Vedlejší rozpočtové náklady</t>
  </si>
  <si>
    <t>030001001</t>
  </si>
  <si>
    <t>Náklady na dokumentaci ZS, na přípravu území pro ZS včetně odstranění materiálu a konstrukcí v prostoru staveniště, na vybudování odběrných míst, na zřízení přípojek médií, na vlastní vybudování objektů ZS, provizornich komunikací, oplocení a osvětlení pěších/dopravních koridorů apod.</t>
  </si>
  <si>
    <t>Kč</t>
  </si>
  <si>
    <t>1024</t>
  </si>
  <si>
    <t>796712806</t>
  </si>
  <si>
    <t>030001002</t>
  </si>
  <si>
    <t>Náklady na vybavení/pronájem objektů ZS, náklady na energie, úklid, údržbu a opravy objektů ZS, čištění pojezdových a manipulačních ploch, zabezpečení staveniště apod.</t>
  </si>
  <si>
    <t>-1656609831</t>
  </si>
  <si>
    <t>039001003</t>
  </si>
  <si>
    <t xml:space="preserve">Náklady na demontáž/odstranění objektů ZS a jejich odvozu a náklady na uvedení pozemku do původního stavu včetně nákladů s tím spojených._x000d_
</t>
  </si>
  <si>
    <t>-539450297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</si>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</sst>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2131101" TargetMode="External" /><Relationship Id="rId2" Type="http://schemas.openxmlformats.org/officeDocument/2006/relationships/hyperlink" Target="https://podminky.urs.cz/item/CS_URS_2023_01/619991001" TargetMode="External" /><Relationship Id="rId3" Type="http://schemas.openxmlformats.org/officeDocument/2006/relationships/hyperlink" Target="https://podminky.urs.cz/item/CS_URS_2023_01/619991011" TargetMode="External" /><Relationship Id="rId4" Type="http://schemas.openxmlformats.org/officeDocument/2006/relationships/hyperlink" Target="https://podminky.urs.cz/item/CS_URS_2023_01/619991011" TargetMode="External" /><Relationship Id="rId5" Type="http://schemas.openxmlformats.org/officeDocument/2006/relationships/hyperlink" Target="https://podminky.urs.cz/item/CS_URS_2023_01/612325302" TargetMode="External" /><Relationship Id="rId6" Type="http://schemas.openxmlformats.org/officeDocument/2006/relationships/hyperlink" Target="https://podminky.urs.cz/item/CS_URS_2023_01/619995001" TargetMode="External" /><Relationship Id="rId7" Type="http://schemas.openxmlformats.org/officeDocument/2006/relationships/hyperlink" Target="https://podminky.urs.cz/item/CS_URS_2023_01/622221031" TargetMode="External" /><Relationship Id="rId8" Type="http://schemas.openxmlformats.org/officeDocument/2006/relationships/hyperlink" Target="https://podminky.urs.cz/item/CS_URS_2023_01/622252001" TargetMode="External" /><Relationship Id="rId9" Type="http://schemas.openxmlformats.org/officeDocument/2006/relationships/hyperlink" Target="https://podminky.urs.cz/item/CS_URS_2023_01/622252002" TargetMode="External" /><Relationship Id="rId10" Type="http://schemas.openxmlformats.org/officeDocument/2006/relationships/hyperlink" Target="https://podminky.urs.cz/item/CS_URS_2023_01/622131121" TargetMode="External" /><Relationship Id="rId11" Type="http://schemas.openxmlformats.org/officeDocument/2006/relationships/hyperlink" Target="https://podminky.urs.cz/item/CS_URS_2023_01/622511012" TargetMode="External" /><Relationship Id="rId12" Type="http://schemas.openxmlformats.org/officeDocument/2006/relationships/hyperlink" Target="https://podminky.urs.cz/item/CS_URS_2023_01/622R25223" TargetMode="External" /><Relationship Id="rId13" Type="http://schemas.openxmlformats.org/officeDocument/2006/relationships/hyperlink" Target="https://podminky.urs.cz/item/CS_URS_2023_01/632451022" TargetMode="External" /><Relationship Id="rId14" Type="http://schemas.openxmlformats.org/officeDocument/2006/relationships/hyperlink" Target="https://podminky.urs.cz/item/CS_URS_2023_01/949101112" TargetMode="External" /><Relationship Id="rId15" Type="http://schemas.openxmlformats.org/officeDocument/2006/relationships/hyperlink" Target="https://podminky.urs.cz/item/CS_URS_2023_01/952901111" TargetMode="External" /><Relationship Id="rId16" Type="http://schemas.openxmlformats.org/officeDocument/2006/relationships/hyperlink" Target="https://podminky.urs.cz/item/CS_URS_2023_01/952902611" TargetMode="External" /><Relationship Id="rId17" Type="http://schemas.openxmlformats.org/officeDocument/2006/relationships/hyperlink" Target="https://podminky.urs.cz/item/CS_URS_2023_01/952903001" TargetMode="External" /><Relationship Id="rId18" Type="http://schemas.openxmlformats.org/officeDocument/2006/relationships/hyperlink" Target="https://podminky.urs.cz/item/CS_URS_2023_01/962032231" TargetMode="External" /><Relationship Id="rId19" Type="http://schemas.openxmlformats.org/officeDocument/2006/relationships/hyperlink" Target="https://podminky.urs.cz/item/CS_URS_2023_01/967031733" TargetMode="External" /><Relationship Id="rId20" Type="http://schemas.openxmlformats.org/officeDocument/2006/relationships/hyperlink" Target="https://podminky.urs.cz/item/CS_URS_2023_01/968062354" TargetMode="External" /><Relationship Id="rId21" Type="http://schemas.openxmlformats.org/officeDocument/2006/relationships/hyperlink" Target="https://podminky.urs.cz/item/CS_URS_2023_01/968062355" TargetMode="External" /><Relationship Id="rId22" Type="http://schemas.openxmlformats.org/officeDocument/2006/relationships/hyperlink" Target="https://podminky.urs.cz/item/CS_URS_2023_01/968062356" TargetMode="External" /><Relationship Id="rId23" Type="http://schemas.openxmlformats.org/officeDocument/2006/relationships/hyperlink" Target="https://podminky.urs.cz/item/CS_URS_2023_01/968062357" TargetMode="External" /><Relationship Id="rId24" Type="http://schemas.openxmlformats.org/officeDocument/2006/relationships/hyperlink" Target="https://podminky.urs.cz/item/CS_URS_2023_01/968062559" TargetMode="External" /><Relationship Id="rId25" Type="http://schemas.openxmlformats.org/officeDocument/2006/relationships/hyperlink" Target="https://podminky.urs.cz/item/CS_URS_2023_01/968062374" TargetMode="External" /><Relationship Id="rId26" Type="http://schemas.openxmlformats.org/officeDocument/2006/relationships/hyperlink" Target="https://podminky.urs.cz/item/CS_URS_2023_01/968062375" TargetMode="External" /><Relationship Id="rId27" Type="http://schemas.openxmlformats.org/officeDocument/2006/relationships/hyperlink" Target="https://podminky.urs.cz/item/CS_URS_2023_01/968062376" TargetMode="External" /><Relationship Id="rId28" Type="http://schemas.openxmlformats.org/officeDocument/2006/relationships/hyperlink" Target="https://podminky.urs.cz/item/CS_URS_2023_01/968062377" TargetMode="External" /><Relationship Id="rId29" Type="http://schemas.openxmlformats.org/officeDocument/2006/relationships/hyperlink" Target="https://podminky.urs.cz/item/CS_URS_2023_01/971033651" TargetMode="External" /><Relationship Id="rId30" Type="http://schemas.openxmlformats.org/officeDocument/2006/relationships/hyperlink" Target="https://podminky.urs.cz/item/CS_URS_2023_01/971033691" TargetMode="External" /><Relationship Id="rId31" Type="http://schemas.openxmlformats.org/officeDocument/2006/relationships/hyperlink" Target="https://podminky.urs.cz/item/CS_URS_2023_01/978013191" TargetMode="External" /><Relationship Id="rId32" Type="http://schemas.openxmlformats.org/officeDocument/2006/relationships/hyperlink" Target="https://podminky.urs.cz/item/CS_URS_2023_01/997013217" TargetMode="External" /><Relationship Id="rId33" Type="http://schemas.openxmlformats.org/officeDocument/2006/relationships/hyperlink" Target="https://podminky.urs.cz/item/CS_URS_2023_01/997013219" TargetMode="External" /><Relationship Id="rId34" Type="http://schemas.openxmlformats.org/officeDocument/2006/relationships/hyperlink" Target="https://podminky.urs.cz/item/CS_URS_2023_01/997221611" TargetMode="External" /><Relationship Id="rId35" Type="http://schemas.openxmlformats.org/officeDocument/2006/relationships/hyperlink" Target="https://podminky.urs.cz/item/CS_URS_2023_01/997013501" TargetMode="External" /><Relationship Id="rId36" Type="http://schemas.openxmlformats.org/officeDocument/2006/relationships/hyperlink" Target="https://podminky.urs.cz/item/CS_URS_2023_01/997013509" TargetMode="External" /><Relationship Id="rId37" Type="http://schemas.openxmlformats.org/officeDocument/2006/relationships/hyperlink" Target="https://podminky.urs.cz/item/CS_URS_2023_01/997013631" TargetMode="External" /><Relationship Id="rId38" Type="http://schemas.openxmlformats.org/officeDocument/2006/relationships/hyperlink" Target="https://podminky.urs.cz/item/CS_URS_2023_01/998018003" TargetMode="External" /><Relationship Id="rId39" Type="http://schemas.openxmlformats.org/officeDocument/2006/relationships/hyperlink" Target="https://podminky.urs.cz/item/CS_URS_2023_01/713121111" TargetMode="External" /><Relationship Id="rId40" Type="http://schemas.openxmlformats.org/officeDocument/2006/relationships/hyperlink" Target="https://podminky.urs.cz/item/CS_URS_2023_01/713132311" TargetMode="External" /><Relationship Id="rId41" Type="http://schemas.openxmlformats.org/officeDocument/2006/relationships/hyperlink" Target="https://podminky.urs.cz/item/CS_URS_2023_01/998713103" TargetMode="External" /><Relationship Id="rId42" Type="http://schemas.openxmlformats.org/officeDocument/2006/relationships/hyperlink" Target="https://podminky.urs.cz/item/CS_URS_2023_01/998713181" TargetMode="External" /><Relationship Id="rId43" Type="http://schemas.openxmlformats.org/officeDocument/2006/relationships/hyperlink" Target="https://podminky.urs.cz/item/CS_URS_2023_01/762431210" TargetMode="External" /><Relationship Id="rId44" Type="http://schemas.openxmlformats.org/officeDocument/2006/relationships/hyperlink" Target="https://podminky.urs.cz/item/CS_URS_2023_01/762439001" TargetMode="External" /><Relationship Id="rId45" Type="http://schemas.openxmlformats.org/officeDocument/2006/relationships/hyperlink" Target="https://podminky.urs.cz/item/CS_URS_2023_01/762495000" TargetMode="External" /><Relationship Id="rId46" Type="http://schemas.openxmlformats.org/officeDocument/2006/relationships/hyperlink" Target="https://podminky.urs.cz/item/CS_URS_2023_01/762813115" TargetMode="External" /><Relationship Id="rId47" Type="http://schemas.openxmlformats.org/officeDocument/2006/relationships/hyperlink" Target="https://podminky.urs.cz/item/CS_URS_2023_01/762822110" TargetMode="External" /><Relationship Id="rId48" Type="http://schemas.openxmlformats.org/officeDocument/2006/relationships/hyperlink" Target="https://podminky.urs.cz/item/CS_URS_2023_01/762895000" TargetMode="External" /><Relationship Id="rId49" Type="http://schemas.openxmlformats.org/officeDocument/2006/relationships/hyperlink" Target="https://podminky.urs.cz/item/CS_URS_2023_01/998762103" TargetMode="External" /><Relationship Id="rId50" Type="http://schemas.openxmlformats.org/officeDocument/2006/relationships/hyperlink" Target="https://podminky.urs.cz/item/CS_URS_2023_01/998762181" TargetMode="External" /><Relationship Id="rId51" Type="http://schemas.openxmlformats.org/officeDocument/2006/relationships/hyperlink" Target="https://podminky.urs.cz/item/CS_URS_2023_01/763131621" TargetMode="External" /><Relationship Id="rId52" Type="http://schemas.openxmlformats.org/officeDocument/2006/relationships/hyperlink" Target="https://podminky.urs.cz/item/CS_URS_2023_01/763131714" TargetMode="External" /><Relationship Id="rId53" Type="http://schemas.openxmlformats.org/officeDocument/2006/relationships/hyperlink" Target="https://podminky.urs.cz/item/CS_URS_2023_01/763131751" TargetMode="External" /><Relationship Id="rId54" Type="http://schemas.openxmlformats.org/officeDocument/2006/relationships/hyperlink" Target="https://podminky.urs.cz/item/CS_URS_2023_01/763131752" TargetMode="External" /><Relationship Id="rId55" Type="http://schemas.openxmlformats.org/officeDocument/2006/relationships/hyperlink" Target="https://podminky.urs.cz/item/CS_URS_2023_01/998763303" TargetMode="External" /><Relationship Id="rId56" Type="http://schemas.openxmlformats.org/officeDocument/2006/relationships/hyperlink" Target="https://podminky.urs.cz/item/CS_URS_2023_01/998763381" TargetMode="External" /><Relationship Id="rId57" Type="http://schemas.openxmlformats.org/officeDocument/2006/relationships/hyperlink" Target="https://podminky.urs.cz/item/CS_URS_2023_01/764002851" TargetMode="External" /><Relationship Id="rId58" Type="http://schemas.openxmlformats.org/officeDocument/2006/relationships/hyperlink" Target="https://podminky.urs.cz/item/CS_URS_2023_01/764246403" TargetMode="External" /><Relationship Id="rId59" Type="http://schemas.openxmlformats.org/officeDocument/2006/relationships/hyperlink" Target="https://podminky.urs.cz/item/CS_URS_2023_01/764246404" TargetMode="External" /><Relationship Id="rId60" Type="http://schemas.openxmlformats.org/officeDocument/2006/relationships/hyperlink" Target="https://podminky.urs.cz/item/CS_URS_2023_01/998764103" TargetMode="External" /><Relationship Id="rId61" Type="http://schemas.openxmlformats.org/officeDocument/2006/relationships/hyperlink" Target="https://podminky.urs.cz/item/CS_URS_2023_01/998764181" TargetMode="External" /><Relationship Id="rId62" Type="http://schemas.openxmlformats.org/officeDocument/2006/relationships/hyperlink" Target="https://podminky.urs.cz/item/CS_URS_2023_01/766441811" TargetMode="External" /><Relationship Id="rId63" Type="http://schemas.openxmlformats.org/officeDocument/2006/relationships/hyperlink" Target="https://podminky.urs.cz/item/CS_URS_2023_01/766441821" TargetMode="External" /><Relationship Id="rId64" Type="http://schemas.openxmlformats.org/officeDocument/2006/relationships/hyperlink" Target="https://podminky.urs.cz/item/CS_URS_2023_01/766441812" TargetMode="External" /><Relationship Id="rId65" Type="http://schemas.openxmlformats.org/officeDocument/2006/relationships/hyperlink" Target="https://podminky.urs.cz/item/CS_URS_2023_01/766441822" TargetMode="External" /><Relationship Id="rId66" Type="http://schemas.openxmlformats.org/officeDocument/2006/relationships/hyperlink" Target="https://podminky.urs.cz/item/CS_URS_2023_01/766694116" TargetMode="External" /><Relationship Id="rId67" Type="http://schemas.openxmlformats.org/officeDocument/2006/relationships/hyperlink" Target="https://podminky.urs.cz/item/CS_URS_2023_01/766694126" TargetMode="External" /><Relationship Id="rId68" Type="http://schemas.openxmlformats.org/officeDocument/2006/relationships/hyperlink" Target="https://podminky.urs.cz/item/CS_URS_2023_01/766621621" TargetMode="External" /><Relationship Id="rId69" Type="http://schemas.openxmlformats.org/officeDocument/2006/relationships/hyperlink" Target="https://podminky.urs.cz/item/CS_URS_2023_01/766621622" TargetMode="External" /><Relationship Id="rId70" Type="http://schemas.openxmlformats.org/officeDocument/2006/relationships/hyperlink" Target="https://podminky.urs.cz/item/CS_URS_2023_01/766621211" TargetMode="External" /><Relationship Id="rId71" Type="http://schemas.openxmlformats.org/officeDocument/2006/relationships/hyperlink" Target="https://podminky.urs.cz/item/CS_URS_2023_01/766621202" TargetMode="External" /><Relationship Id="rId72" Type="http://schemas.openxmlformats.org/officeDocument/2006/relationships/hyperlink" Target="https://podminky.urs.cz/item/CS_URS_2023_01/766621213" TargetMode="External" /><Relationship Id="rId73" Type="http://schemas.openxmlformats.org/officeDocument/2006/relationships/hyperlink" Target="https://podminky.urs.cz/item/CS_URS_2023_01/766621436" TargetMode="External" /><Relationship Id="rId74" Type="http://schemas.openxmlformats.org/officeDocument/2006/relationships/hyperlink" Target="https://podminky.urs.cz/item/CS_URS_2023_01/766621111" TargetMode="External" /><Relationship Id="rId75" Type="http://schemas.openxmlformats.org/officeDocument/2006/relationships/hyperlink" Target="https://podminky.urs.cz/item/CS_URS_2023_01/766621112" TargetMode="External" /><Relationship Id="rId76" Type="http://schemas.openxmlformats.org/officeDocument/2006/relationships/hyperlink" Target="https://podminky.urs.cz/item/CS_URS_2023_01/766621437" TargetMode="External" /><Relationship Id="rId77" Type="http://schemas.openxmlformats.org/officeDocument/2006/relationships/hyperlink" Target="https://podminky.urs.cz/item/CS_URS_2023_01/766691911" TargetMode="External" /><Relationship Id="rId78" Type="http://schemas.openxmlformats.org/officeDocument/2006/relationships/hyperlink" Target="https://podminky.urs.cz/item/CS_URS_2023_01/998766103" TargetMode="External" /><Relationship Id="rId79" Type="http://schemas.openxmlformats.org/officeDocument/2006/relationships/hyperlink" Target="https://podminky.urs.cz/item/CS_URS_2023_01/998766181" TargetMode="External" /><Relationship Id="rId80" Type="http://schemas.openxmlformats.org/officeDocument/2006/relationships/hyperlink" Target="https://podminky.urs.cz/item/CS_URS_2023_01/783213021" TargetMode="External" /><Relationship Id="rId81" Type="http://schemas.openxmlformats.org/officeDocument/2006/relationships/hyperlink" Target="https://podminky.urs.cz/item/CS_URS_2023_01/784211101" TargetMode="External" /><Relationship Id="rId82" Type="http://schemas.openxmlformats.org/officeDocument/2006/relationships/hyperlink" Target="https://podminky.urs.cz/item/CS_URS_2023_01/784181101" TargetMode="External" /><Relationship Id="rId8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32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36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36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36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32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32</v>
      </c>
      <c r="AO17" s="25"/>
      <c r="AP17" s="25"/>
      <c r="AQ17" s="25"/>
      <c r="AR17" s="23"/>
      <c r="BE17" s="34"/>
      <c r="BS17" s="20" t="s">
        <v>39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32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41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32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43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44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45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46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47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48</v>
      </c>
      <c r="E29" s="51"/>
      <c r="F29" s="35" t="s">
        <v>49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50</v>
      </c>
      <c r="G30" s="51"/>
      <c r="H30" s="51"/>
      <c r="I30" s="51"/>
      <c r="J30" s="51"/>
      <c r="K30" s="51"/>
      <c r="L30" s="52">
        <v>0.14999999999999999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51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52</v>
      </c>
      <c r="G32" s="51"/>
      <c r="H32" s="51"/>
      <c r="I32" s="51"/>
      <c r="J32" s="51"/>
      <c r="K32" s="51"/>
      <c r="L32" s="52">
        <v>0.14999999999999999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53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54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55</v>
      </c>
      <c r="U35" s="58"/>
      <c r="V35" s="58"/>
      <c r="W35" s="58"/>
      <c r="X35" s="60" t="s">
        <v>56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57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240305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71000 Admin.budova kurie,Biskupské nám.2, Olomouc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Olomouc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5. 3. 2024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25.6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>Arcibiskupství olomoucké,Wurmova 562/9,Olomouc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37</v>
      </c>
      <c r="AJ49" s="44"/>
      <c r="AK49" s="44"/>
      <c r="AL49" s="44"/>
      <c r="AM49" s="77" t="str">
        <f>IF(E17="","",E17)</f>
        <v xml:space="preserve">Ing.arch Otto Schneider ,Wellnerova 7,  Olomouc</v>
      </c>
      <c r="AN49" s="68"/>
      <c r="AO49" s="68"/>
      <c r="AP49" s="68"/>
      <c r="AQ49" s="44"/>
      <c r="AR49" s="48"/>
      <c r="AS49" s="78" t="s">
        <v>58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35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40</v>
      </c>
      <c r="AJ50" s="44"/>
      <c r="AK50" s="44"/>
      <c r="AL50" s="44"/>
      <c r="AM50" s="77" t="str">
        <f>IF(E20="","",E20)</f>
        <v xml:space="preserve"> 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59</v>
      </c>
      <c r="D52" s="91"/>
      <c r="E52" s="91"/>
      <c r="F52" s="91"/>
      <c r="G52" s="91"/>
      <c r="H52" s="92"/>
      <c r="I52" s="93" t="s">
        <v>60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61</v>
      </c>
      <c r="AH52" s="91"/>
      <c r="AI52" s="91"/>
      <c r="AJ52" s="91"/>
      <c r="AK52" s="91"/>
      <c r="AL52" s="91"/>
      <c r="AM52" s="91"/>
      <c r="AN52" s="93" t="s">
        <v>62</v>
      </c>
      <c r="AO52" s="91"/>
      <c r="AP52" s="91"/>
      <c r="AQ52" s="95" t="s">
        <v>63</v>
      </c>
      <c r="AR52" s="48"/>
      <c r="AS52" s="96" t="s">
        <v>64</v>
      </c>
      <c r="AT52" s="97" t="s">
        <v>65</v>
      </c>
      <c r="AU52" s="97" t="s">
        <v>66</v>
      </c>
      <c r="AV52" s="97" t="s">
        <v>67</v>
      </c>
      <c r="AW52" s="97" t="s">
        <v>68</v>
      </c>
      <c r="AX52" s="97" t="s">
        <v>69</v>
      </c>
      <c r="AY52" s="97" t="s">
        <v>70</v>
      </c>
      <c r="AZ52" s="97" t="s">
        <v>71</v>
      </c>
      <c r="BA52" s="97" t="s">
        <v>72</v>
      </c>
      <c r="BB52" s="97" t="s">
        <v>73</v>
      </c>
      <c r="BC52" s="97" t="s">
        <v>74</v>
      </c>
      <c r="BD52" s="98" t="s">
        <v>75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76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ROUND(AG55+AG57,2)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32</v>
      </c>
      <c r="AR54" s="108"/>
      <c r="AS54" s="109">
        <f>ROUND(AS55+AS57,2)</f>
        <v>0</v>
      </c>
      <c r="AT54" s="110">
        <f>ROUND(SUM(AV54:AW54),2)</f>
        <v>0</v>
      </c>
      <c r="AU54" s="111">
        <f>ROUND(AU55+AU57,5)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ROUND(AZ55+AZ57,2)</f>
        <v>0</v>
      </c>
      <c r="BA54" s="110">
        <f>ROUND(BA55+BA57,2)</f>
        <v>0</v>
      </c>
      <c r="BB54" s="110">
        <f>ROUND(BB55+BB57,2)</f>
        <v>0</v>
      </c>
      <c r="BC54" s="110">
        <f>ROUND(BC55+BC57,2)</f>
        <v>0</v>
      </c>
      <c r="BD54" s="112">
        <f>ROUND(BD55+BD57,2)</f>
        <v>0</v>
      </c>
      <c r="BE54" s="6"/>
      <c r="BS54" s="113" t="s">
        <v>77</v>
      </c>
      <c r="BT54" s="113" t="s">
        <v>78</v>
      </c>
      <c r="BU54" s="114" t="s">
        <v>79</v>
      </c>
      <c r="BV54" s="113" t="s">
        <v>80</v>
      </c>
      <c r="BW54" s="113" t="s">
        <v>5</v>
      </c>
      <c r="BX54" s="113" t="s">
        <v>81</v>
      </c>
      <c r="CL54" s="113" t="s">
        <v>19</v>
      </c>
    </row>
    <row r="55" s="7" customFormat="1" ht="37.5" customHeight="1">
      <c r="A55" s="7"/>
      <c r="B55" s="115"/>
      <c r="C55" s="116"/>
      <c r="D55" s="117" t="s">
        <v>82</v>
      </c>
      <c r="E55" s="117"/>
      <c r="F55" s="117"/>
      <c r="G55" s="117"/>
      <c r="H55" s="117"/>
      <c r="I55" s="118"/>
      <c r="J55" s="117" t="s">
        <v>83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ROUND(AG56,2)</f>
        <v>0</v>
      </c>
      <c r="AH55" s="118"/>
      <c r="AI55" s="118"/>
      <c r="AJ55" s="118"/>
      <c r="AK55" s="118"/>
      <c r="AL55" s="118"/>
      <c r="AM55" s="118"/>
      <c r="AN55" s="120">
        <f>SUM(AG55,AT55)</f>
        <v>0</v>
      </c>
      <c r="AO55" s="118"/>
      <c r="AP55" s="118"/>
      <c r="AQ55" s="121" t="s">
        <v>84</v>
      </c>
      <c r="AR55" s="122"/>
      <c r="AS55" s="123">
        <f>ROUND(AS56,2)</f>
        <v>0</v>
      </c>
      <c r="AT55" s="124">
        <f>ROUND(SUM(AV55:AW55),2)</f>
        <v>0</v>
      </c>
      <c r="AU55" s="125">
        <f>ROUND(AU56,5)</f>
        <v>0</v>
      </c>
      <c r="AV55" s="124">
        <f>ROUND(AZ55*L29,2)</f>
        <v>0</v>
      </c>
      <c r="AW55" s="124">
        <f>ROUND(BA55*L30,2)</f>
        <v>0</v>
      </c>
      <c r="AX55" s="124">
        <f>ROUND(BB55*L29,2)</f>
        <v>0</v>
      </c>
      <c r="AY55" s="124">
        <f>ROUND(BC55*L30,2)</f>
        <v>0</v>
      </c>
      <c r="AZ55" s="124">
        <f>ROUND(AZ56,2)</f>
        <v>0</v>
      </c>
      <c r="BA55" s="124">
        <f>ROUND(BA56,2)</f>
        <v>0</v>
      </c>
      <c r="BB55" s="124">
        <f>ROUND(BB56,2)</f>
        <v>0</v>
      </c>
      <c r="BC55" s="124">
        <f>ROUND(BC56,2)</f>
        <v>0</v>
      </c>
      <c r="BD55" s="126">
        <f>ROUND(BD56,2)</f>
        <v>0</v>
      </c>
      <c r="BE55" s="7"/>
      <c r="BS55" s="127" t="s">
        <v>77</v>
      </c>
      <c r="BT55" s="127" t="s">
        <v>85</v>
      </c>
      <c r="BU55" s="127" t="s">
        <v>79</v>
      </c>
      <c r="BV55" s="127" t="s">
        <v>80</v>
      </c>
      <c r="BW55" s="127" t="s">
        <v>86</v>
      </c>
      <c r="BX55" s="127" t="s">
        <v>5</v>
      </c>
      <c r="CL55" s="127" t="s">
        <v>32</v>
      </c>
      <c r="CM55" s="127" t="s">
        <v>87</v>
      </c>
    </row>
    <row r="56" s="4" customFormat="1" ht="35.25" customHeight="1">
      <c r="A56" s="128" t="s">
        <v>88</v>
      </c>
      <c r="B56" s="67"/>
      <c r="C56" s="129"/>
      <c r="D56" s="129"/>
      <c r="E56" s="130" t="s">
        <v>89</v>
      </c>
      <c r="F56" s="130"/>
      <c r="G56" s="130"/>
      <c r="H56" s="130"/>
      <c r="I56" s="130"/>
      <c r="J56" s="129"/>
      <c r="K56" s="130" t="s">
        <v>83</v>
      </c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1">
        <f>'03.1 - 71000 Admin.budova...'!J32</f>
        <v>0</v>
      </c>
      <c r="AH56" s="129"/>
      <c r="AI56" s="129"/>
      <c r="AJ56" s="129"/>
      <c r="AK56" s="129"/>
      <c r="AL56" s="129"/>
      <c r="AM56" s="129"/>
      <c r="AN56" s="131">
        <f>SUM(AG56,AT56)</f>
        <v>0</v>
      </c>
      <c r="AO56" s="129"/>
      <c r="AP56" s="129"/>
      <c r="AQ56" s="132" t="s">
        <v>90</v>
      </c>
      <c r="AR56" s="69"/>
      <c r="AS56" s="133">
        <v>0</v>
      </c>
      <c r="AT56" s="134">
        <f>ROUND(SUM(AV56:AW56),2)</f>
        <v>0</v>
      </c>
      <c r="AU56" s="135">
        <f>'03.1 - 71000 Admin.budova...'!P103</f>
        <v>0</v>
      </c>
      <c r="AV56" s="134">
        <f>'03.1 - 71000 Admin.budova...'!J35</f>
        <v>0</v>
      </c>
      <c r="AW56" s="134">
        <f>'03.1 - 71000 Admin.budova...'!J36</f>
        <v>0</v>
      </c>
      <c r="AX56" s="134">
        <f>'03.1 - 71000 Admin.budova...'!J37</f>
        <v>0</v>
      </c>
      <c r="AY56" s="134">
        <f>'03.1 - 71000 Admin.budova...'!J38</f>
        <v>0</v>
      </c>
      <c r="AZ56" s="134">
        <f>'03.1 - 71000 Admin.budova...'!F35</f>
        <v>0</v>
      </c>
      <c r="BA56" s="134">
        <f>'03.1 - 71000 Admin.budova...'!F36</f>
        <v>0</v>
      </c>
      <c r="BB56" s="134">
        <f>'03.1 - 71000 Admin.budova...'!F37</f>
        <v>0</v>
      </c>
      <c r="BC56" s="134">
        <f>'03.1 - 71000 Admin.budova...'!F38</f>
        <v>0</v>
      </c>
      <c r="BD56" s="136">
        <f>'03.1 - 71000 Admin.budova...'!F39</f>
        <v>0</v>
      </c>
      <c r="BE56" s="4"/>
      <c r="BT56" s="137" t="s">
        <v>87</v>
      </c>
      <c r="BV56" s="137" t="s">
        <v>80</v>
      </c>
      <c r="BW56" s="137" t="s">
        <v>91</v>
      </c>
      <c r="BX56" s="137" t="s">
        <v>86</v>
      </c>
      <c r="CL56" s="137" t="s">
        <v>32</v>
      </c>
    </row>
    <row r="57" s="7" customFormat="1" ht="16.5" customHeight="1">
      <c r="A57" s="7"/>
      <c r="B57" s="115"/>
      <c r="C57" s="116"/>
      <c r="D57" s="117" t="s">
        <v>92</v>
      </c>
      <c r="E57" s="117"/>
      <c r="F57" s="117"/>
      <c r="G57" s="117"/>
      <c r="H57" s="117"/>
      <c r="I57" s="118"/>
      <c r="J57" s="117" t="s">
        <v>93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ROUND(AG58,2)</f>
        <v>0</v>
      </c>
      <c r="AH57" s="118"/>
      <c r="AI57" s="118"/>
      <c r="AJ57" s="118"/>
      <c r="AK57" s="118"/>
      <c r="AL57" s="118"/>
      <c r="AM57" s="118"/>
      <c r="AN57" s="120">
        <f>SUM(AG57,AT57)</f>
        <v>0</v>
      </c>
      <c r="AO57" s="118"/>
      <c r="AP57" s="118"/>
      <c r="AQ57" s="121" t="s">
        <v>94</v>
      </c>
      <c r="AR57" s="122"/>
      <c r="AS57" s="123">
        <f>ROUND(AS58,2)</f>
        <v>0</v>
      </c>
      <c r="AT57" s="124">
        <f>ROUND(SUM(AV57:AW57),2)</f>
        <v>0</v>
      </c>
      <c r="AU57" s="125">
        <f>ROUND(AU58,5)</f>
        <v>0</v>
      </c>
      <c r="AV57" s="124">
        <f>ROUND(AZ57*L29,2)</f>
        <v>0</v>
      </c>
      <c r="AW57" s="124">
        <f>ROUND(BA57*L30,2)</f>
        <v>0</v>
      </c>
      <c r="AX57" s="124">
        <f>ROUND(BB57*L29,2)</f>
        <v>0</v>
      </c>
      <c r="AY57" s="124">
        <f>ROUND(BC57*L30,2)</f>
        <v>0</v>
      </c>
      <c r="AZ57" s="124">
        <f>ROUND(AZ58,2)</f>
        <v>0</v>
      </c>
      <c r="BA57" s="124">
        <f>ROUND(BA58,2)</f>
        <v>0</v>
      </c>
      <c r="BB57" s="124">
        <f>ROUND(BB58,2)</f>
        <v>0</v>
      </c>
      <c r="BC57" s="124">
        <f>ROUND(BC58,2)</f>
        <v>0</v>
      </c>
      <c r="BD57" s="126">
        <f>ROUND(BD58,2)</f>
        <v>0</v>
      </c>
      <c r="BE57" s="7"/>
      <c r="BS57" s="127" t="s">
        <v>77</v>
      </c>
      <c r="BT57" s="127" t="s">
        <v>85</v>
      </c>
      <c r="BU57" s="127" t="s">
        <v>79</v>
      </c>
      <c r="BV57" s="127" t="s">
        <v>80</v>
      </c>
      <c r="BW57" s="127" t="s">
        <v>95</v>
      </c>
      <c r="BX57" s="127" t="s">
        <v>5</v>
      </c>
      <c r="CL57" s="127" t="s">
        <v>32</v>
      </c>
      <c r="CM57" s="127" t="s">
        <v>87</v>
      </c>
    </row>
    <row r="58" s="4" customFormat="1" ht="16.5" customHeight="1">
      <c r="A58" s="128" t="s">
        <v>88</v>
      </c>
      <c r="B58" s="67"/>
      <c r="C58" s="129"/>
      <c r="D58" s="129"/>
      <c r="E58" s="130" t="s">
        <v>96</v>
      </c>
      <c r="F58" s="130"/>
      <c r="G58" s="130"/>
      <c r="H58" s="130"/>
      <c r="I58" s="130"/>
      <c r="J58" s="129"/>
      <c r="K58" s="130" t="s">
        <v>97</v>
      </c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1">
        <f>'VRN.1 - Vedlejší rozpočto...'!J32</f>
        <v>0</v>
      </c>
      <c r="AH58" s="129"/>
      <c r="AI58" s="129"/>
      <c r="AJ58" s="129"/>
      <c r="AK58" s="129"/>
      <c r="AL58" s="129"/>
      <c r="AM58" s="129"/>
      <c r="AN58" s="131">
        <f>SUM(AG58,AT58)</f>
        <v>0</v>
      </c>
      <c r="AO58" s="129"/>
      <c r="AP58" s="129"/>
      <c r="AQ58" s="132" t="s">
        <v>90</v>
      </c>
      <c r="AR58" s="69"/>
      <c r="AS58" s="138">
        <v>0</v>
      </c>
      <c r="AT58" s="139">
        <f>ROUND(SUM(AV58:AW58),2)</f>
        <v>0</v>
      </c>
      <c r="AU58" s="140">
        <f>'VRN.1 - Vedlejší rozpočto...'!P86</f>
        <v>0</v>
      </c>
      <c r="AV58" s="139">
        <f>'VRN.1 - Vedlejší rozpočto...'!J35</f>
        <v>0</v>
      </c>
      <c r="AW58" s="139">
        <f>'VRN.1 - Vedlejší rozpočto...'!J36</f>
        <v>0</v>
      </c>
      <c r="AX58" s="139">
        <f>'VRN.1 - Vedlejší rozpočto...'!J37</f>
        <v>0</v>
      </c>
      <c r="AY58" s="139">
        <f>'VRN.1 - Vedlejší rozpočto...'!J38</f>
        <v>0</v>
      </c>
      <c r="AZ58" s="139">
        <f>'VRN.1 - Vedlejší rozpočto...'!F35</f>
        <v>0</v>
      </c>
      <c r="BA58" s="139">
        <f>'VRN.1 - Vedlejší rozpočto...'!F36</f>
        <v>0</v>
      </c>
      <c r="BB58" s="139">
        <f>'VRN.1 - Vedlejší rozpočto...'!F37</f>
        <v>0</v>
      </c>
      <c r="BC58" s="139">
        <f>'VRN.1 - Vedlejší rozpočto...'!F38</f>
        <v>0</v>
      </c>
      <c r="BD58" s="141">
        <f>'VRN.1 - Vedlejší rozpočto...'!F39</f>
        <v>0</v>
      </c>
      <c r="BE58" s="4"/>
      <c r="BT58" s="137" t="s">
        <v>87</v>
      </c>
      <c r="BV58" s="137" t="s">
        <v>80</v>
      </c>
      <c r="BW58" s="137" t="s">
        <v>98</v>
      </c>
      <c r="BX58" s="137" t="s">
        <v>95</v>
      </c>
      <c r="CL58" s="137" t="s">
        <v>32</v>
      </c>
    </row>
    <row r="59" s="2" customFormat="1" ht="30" customHeight="1">
      <c r="A59" s="42"/>
      <c r="B59" s="4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8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</row>
    <row r="60" s="2" customFormat="1" ht="6.96" customHeight="1">
      <c r="A60" s="42"/>
      <c r="B60" s="63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48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</row>
  </sheetData>
  <sheetProtection sheet="1" formatColumns="0" formatRows="0" objects="1" scenarios="1" spinCount="100000" saltValue="hDhwG0iKevwzHCtFS/UjIMJ39OJNErPTqC9hvI/JejYehVsRuSsiX0fwgHVGSiQIGh2AeMQkTgRcaLW4VKVeWg==" hashValue="fLmBPjJaTc/dGWPL4S141exL+Y5yY1702VB7iT1gicQ4oPgAcYFkc8t4Nxvu4tSf1lex4oKqfVG/SLfPS1wZ7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03.1 - 71000 Admin.budova...'!C2" display="/"/>
    <hyperlink ref="A58" location="'VRN.1 - Vedlejší rozpočt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87</v>
      </c>
    </row>
    <row r="4" s="1" customFormat="1" ht="24.96" customHeight="1">
      <c r="B4" s="23"/>
      <c r="D4" s="144" t="s">
        <v>99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71000 Admin.budova kurie,Biskupské nám.2, Olomouc</v>
      </c>
      <c r="F7" s="146"/>
      <c r="G7" s="146"/>
      <c r="H7" s="146"/>
      <c r="L7" s="23"/>
    </row>
    <row r="8" s="1" customFormat="1" ht="12" customHeight="1">
      <c r="B8" s="23"/>
      <c r="D8" s="146" t="s">
        <v>100</v>
      </c>
      <c r="L8" s="23"/>
    </row>
    <row r="9" s="2" customFormat="1" ht="16.5" customHeight="1">
      <c r="A9" s="42"/>
      <c r="B9" s="48"/>
      <c r="C9" s="42"/>
      <c r="D9" s="42"/>
      <c r="E9" s="147" t="s">
        <v>101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102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30" customHeight="1">
      <c r="A11" s="42"/>
      <c r="B11" s="48"/>
      <c r="C11" s="42"/>
      <c r="D11" s="42"/>
      <c r="E11" s="149" t="s">
        <v>103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32</v>
      </c>
      <c r="G13" s="42"/>
      <c r="H13" s="42"/>
      <c r="I13" s="146" t="s">
        <v>20</v>
      </c>
      <c r="J13" s="137" t="s">
        <v>32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5. 3. 2024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32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33</v>
      </c>
      <c r="F17" s="42"/>
      <c r="G17" s="42"/>
      <c r="H17" s="42"/>
      <c r="I17" s="146" t="s">
        <v>34</v>
      </c>
      <c r="J17" s="137" t="s">
        <v>32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35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37</v>
      </c>
      <c r="E22" s="42"/>
      <c r="F22" s="42"/>
      <c r="G22" s="42"/>
      <c r="H22" s="42"/>
      <c r="I22" s="146" t="s">
        <v>31</v>
      </c>
      <c r="J22" s="137" t="s">
        <v>32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38</v>
      </c>
      <c r="F23" s="42"/>
      <c r="G23" s="42"/>
      <c r="H23" s="42"/>
      <c r="I23" s="146" t="s">
        <v>34</v>
      </c>
      <c r="J23" s="137" t="s">
        <v>32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40</v>
      </c>
      <c r="E25" s="42"/>
      <c r="F25" s="42"/>
      <c r="G25" s="42"/>
      <c r="H25" s="42"/>
      <c r="I25" s="146" t="s">
        <v>31</v>
      </c>
      <c r="J25" s="137" t="str">
        <f>IF('Rekapitulace stavby'!AN19="","",'Rekapitulace stavby'!AN19)</f>
        <v/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tr">
        <f>IF('Rekapitulace stavby'!E20="","",'Rekapitulace stavby'!E20)</f>
        <v xml:space="preserve"> </v>
      </c>
      <c r="F26" s="42"/>
      <c r="G26" s="42"/>
      <c r="H26" s="42"/>
      <c r="I26" s="146" t="s">
        <v>34</v>
      </c>
      <c r="J26" s="137" t="str">
        <f>IF('Rekapitulace stavby'!AN20="","",'Rekapitulace stavby'!AN20)</f>
        <v/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42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47.25" customHeight="1">
      <c r="A29" s="151"/>
      <c r="B29" s="152"/>
      <c r="C29" s="151"/>
      <c r="D29" s="151"/>
      <c r="E29" s="153" t="s">
        <v>43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44</v>
      </c>
      <c r="E32" s="42"/>
      <c r="F32" s="42"/>
      <c r="G32" s="42"/>
      <c r="H32" s="42"/>
      <c r="I32" s="42"/>
      <c r="J32" s="157">
        <f>ROUND(J103,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46</v>
      </c>
      <c r="G34" s="42"/>
      <c r="H34" s="42"/>
      <c r="I34" s="158" t="s">
        <v>45</v>
      </c>
      <c r="J34" s="158" t="s">
        <v>47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48</v>
      </c>
      <c r="E35" s="146" t="s">
        <v>49</v>
      </c>
      <c r="F35" s="160">
        <f>ROUND((SUM(BE103:BE1594)),  2)</f>
        <v>0</v>
      </c>
      <c r="G35" s="42"/>
      <c r="H35" s="42"/>
      <c r="I35" s="161">
        <v>0.20999999999999999</v>
      </c>
      <c r="J35" s="160">
        <f>ROUND(((SUM(BE103:BE1594))*I35),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50</v>
      </c>
      <c r="F36" s="160">
        <f>ROUND((SUM(BF103:BF1594)),  2)</f>
        <v>0</v>
      </c>
      <c r="G36" s="42"/>
      <c r="H36" s="42"/>
      <c r="I36" s="161">
        <v>0.14999999999999999</v>
      </c>
      <c r="J36" s="160">
        <f>ROUND(((SUM(BF103:BF1594))*I36),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51</v>
      </c>
      <c r="F37" s="160">
        <f>ROUND((SUM(BG103:BG1594)),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52</v>
      </c>
      <c r="F38" s="160">
        <f>ROUND((SUM(BH103:BH1594)),  2)</f>
        <v>0</v>
      </c>
      <c r="G38" s="42"/>
      <c r="H38" s="42"/>
      <c r="I38" s="161">
        <v>0.14999999999999999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53</v>
      </c>
      <c r="F39" s="160">
        <f>ROUND((SUM(BI103:BI1594)),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54</v>
      </c>
      <c r="E41" s="164"/>
      <c r="F41" s="164"/>
      <c r="G41" s="165" t="s">
        <v>55</v>
      </c>
      <c r="H41" s="166" t="s">
        <v>56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104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71000 Admin.budova kurie,Biskupské nám.2, Olomouc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101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102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30" customHeight="1">
      <c r="A54" s="42"/>
      <c r="B54" s="43"/>
      <c r="C54" s="44"/>
      <c r="D54" s="44"/>
      <c r="E54" s="73" t="str">
        <f>E11</f>
        <v>03.1 - 71000 Admin.budova kurie,Biskupské nám.2, Olomouc - stavební práce - způsobilé položky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Olomouc</v>
      </c>
      <c r="G56" s="44"/>
      <c r="H56" s="44"/>
      <c r="I56" s="35" t="s">
        <v>24</v>
      </c>
      <c r="J56" s="76" t="str">
        <f>IF(J14="","",J14)</f>
        <v>5. 3. 2024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40.05" customHeight="1">
      <c r="A58" s="42"/>
      <c r="B58" s="43"/>
      <c r="C58" s="35" t="s">
        <v>30</v>
      </c>
      <c r="D58" s="44"/>
      <c r="E58" s="44"/>
      <c r="F58" s="30" t="str">
        <f>E17</f>
        <v>Arcibiskupství olomoucké,Wurmova 562/9,Olomouc</v>
      </c>
      <c r="G58" s="44"/>
      <c r="H58" s="44"/>
      <c r="I58" s="35" t="s">
        <v>37</v>
      </c>
      <c r="J58" s="40" t="str">
        <f>E23</f>
        <v xml:space="preserve">Ing.arch Otto Schneider ,Wellnerova 7,  Olomouc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5" t="s">
        <v>35</v>
      </c>
      <c r="D59" s="44"/>
      <c r="E59" s="44"/>
      <c r="F59" s="30" t="str">
        <f>IF(E20="","",E20)</f>
        <v>Vyplň údaj</v>
      </c>
      <c r="G59" s="44"/>
      <c r="H59" s="44"/>
      <c r="I59" s="35" t="s">
        <v>40</v>
      </c>
      <c r="J59" s="40" t="str">
        <f>E26</f>
        <v xml:space="preserve"> 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105</v>
      </c>
      <c r="D61" s="175"/>
      <c r="E61" s="175"/>
      <c r="F61" s="175"/>
      <c r="G61" s="175"/>
      <c r="H61" s="175"/>
      <c r="I61" s="175"/>
      <c r="J61" s="176" t="s">
        <v>106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76</v>
      </c>
      <c r="D63" s="44"/>
      <c r="E63" s="44"/>
      <c r="F63" s="44"/>
      <c r="G63" s="44"/>
      <c r="H63" s="44"/>
      <c r="I63" s="44"/>
      <c r="J63" s="106">
        <f>J103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107</v>
      </c>
    </row>
    <row r="64" s="9" customFormat="1" ht="24.96" customHeight="1">
      <c r="A64" s="9"/>
      <c r="B64" s="178"/>
      <c r="C64" s="179"/>
      <c r="D64" s="180" t="s">
        <v>108</v>
      </c>
      <c r="E64" s="181"/>
      <c r="F64" s="181"/>
      <c r="G64" s="181"/>
      <c r="H64" s="181"/>
      <c r="I64" s="181"/>
      <c r="J64" s="182">
        <f>J104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109</v>
      </c>
      <c r="E65" s="186"/>
      <c r="F65" s="186"/>
      <c r="G65" s="186"/>
      <c r="H65" s="186"/>
      <c r="I65" s="186"/>
      <c r="J65" s="187">
        <f>J105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110</v>
      </c>
      <c r="E66" s="186"/>
      <c r="F66" s="186"/>
      <c r="G66" s="186"/>
      <c r="H66" s="186"/>
      <c r="I66" s="186"/>
      <c r="J66" s="187">
        <f>J421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111</v>
      </c>
      <c r="E67" s="186"/>
      <c r="F67" s="186"/>
      <c r="G67" s="186"/>
      <c r="H67" s="186"/>
      <c r="I67" s="186"/>
      <c r="J67" s="187">
        <f>J485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112</v>
      </c>
      <c r="E68" s="186"/>
      <c r="F68" s="186"/>
      <c r="G68" s="186"/>
      <c r="H68" s="186"/>
      <c r="I68" s="186"/>
      <c r="J68" s="187">
        <f>J490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113</v>
      </c>
      <c r="E69" s="186"/>
      <c r="F69" s="186"/>
      <c r="G69" s="186"/>
      <c r="H69" s="186"/>
      <c r="I69" s="186"/>
      <c r="J69" s="187">
        <f>J495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9"/>
      <c r="D70" s="185" t="s">
        <v>114</v>
      </c>
      <c r="E70" s="186"/>
      <c r="F70" s="186"/>
      <c r="G70" s="186"/>
      <c r="H70" s="186"/>
      <c r="I70" s="186"/>
      <c r="J70" s="187">
        <f>J548</f>
        <v>0</v>
      </c>
      <c r="K70" s="129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9"/>
      <c r="D71" s="185" t="s">
        <v>115</v>
      </c>
      <c r="E71" s="186"/>
      <c r="F71" s="186"/>
      <c r="G71" s="186"/>
      <c r="H71" s="186"/>
      <c r="I71" s="186"/>
      <c r="J71" s="187">
        <f>J692</f>
        <v>0</v>
      </c>
      <c r="K71" s="129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9"/>
      <c r="D72" s="185" t="s">
        <v>116</v>
      </c>
      <c r="E72" s="186"/>
      <c r="F72" s="186"/>
      <c r="G72" s="186"/>
      <c r="H72" s="186"/>
      <c r="I72" s="186"/>
      <c r="J72" s="187">
        <f>J801</f>
        <v>0</v>
      </c>
      <c r="K72" s="129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9"/>
      <c r="D73" s="185" t="s">
        <v>117</v>
      </c>
      <c r="E73" s="186"/>
      <c r="F73" s="186"/>
      <c r="G73" s="186"/>
      <c r="H73" s="186"/>
      <c r="I73" s="186"/>
      <c r="J73" s="187">
        <f>J816</f>
        <v>0</v>
      </c>
      <c r="K73" s="129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8"/>
      <c r="C74" s="179"/>
      <c r="D74" s="180" t="s">
        <v>118</v>
      </c>
      <c r="E74" s="181"/>
      <c r="F74" s="181"/>
      <c r="G74" s="181"/>
      <c r="H74" s="181"/>
      <c r="I74" s="181"/>
      <c r="J74" s="182">
        <f>J819</f>
        <v>0</v>
      </c>
      <c r="K74" s="179"/>
      <c r="L74" s="18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4"/>
      <c r="C75" s="129"/>
      <c r="D75" s="185" t="s">
        <v>119</v>
      </c>
      <c r="E75" s="186"/>
      <c r="F75" s="186"/>
      <c r="G75" s="186"/>
      <c r="H75" s="186"/>
      <c r="I75" s="186"/>
      <c r="J75" s="187">
        <f>J820</f>
        <v>0</v>
      </c>
      <c r="K75" s="129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9"/>
      <c r="D76" s="185" t="s">
        <v>120</v>
      </c>
      <c r="E76" s="186"/>
      <c r="F76" s="186"/>
      <c r="G76" s="186"/>
      <c r="H76" s="186"/>
      <c r="I76" s="186"/>
      <c r="J76" s="187">
        <f>J898</f>
        <v>0</v>
      </c>
      <c r="K76" s="129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9"/>
      <c r="D77" s="185" t="s">
        <v>121</v>
      </c>
      <c r="E77" s="186"/>
      <c r="F77" s="186"/>
      <c r="G77" s="186"/>
      <c r="H77" s="186"/>
      <c r="I77" s="186"/>
      <c r="J77" s="187">
        <f>J1000</f>
        <v>0</v>
      </c>
      <c r="K77" s="129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9"/>
      <c r="D78" s="185" t="s">
        <v>122</v>
      </c>
      <c r="E78" s="186"/>
      <c r="F78" s="186"/>
      <c r="G78" s="186"/>
      <c r="H78" s="186"/>
      <c r="I78" s="186"/>
      <c r="J78" s="187">
        <f>J1038</f>
        <v>0</v>
      </c>
      <c r="K78" s="129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9"/>
      <c r="D79" s="185" t="s">
        <v>123</v>
      </c>
      <c r="E79" s="186"/>
      <c r="F79" s="186"/>
      <c r="G79" s="186"/>
      <c r="H79" s="186"/>
      <c r="I79" s="186"/>
      <c r="J79" s="187">
        <f>J1120</f>
        <v>0</v>
      </c>
      <c r="K79" s="129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9"/>
      <c r="D80" s="185" t="s">
        <v>124</v>
      </c>
      <c r="E80" s="186"/>
      <c r="F80" s="186"/>
      <c r="G80" s="186"/>
      <c r="H80" s="186"/>
      <c r="I80" s="186"/>
      <c r="J80" s="187">
        <f>J1481</f>
        <v>0</v>
      </c>
      <c r="K80" s="129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4"/>
      <c r="C81" s="129"/>
      <c r="D81" s="185" t="s">
        <v>125</v>
      </c>
      <c r="E81" s="186"/>
      <c r="F81" s="186"/>
      <c r="G81" s="186"/>
      <c r="H81" s="186"/>
      <c r="I81" s="186"/>
      <c r="J81" s="187">
        <f>J1492</f>
        <v>0</v>
      </c>
      <c r="K81" s="129"/>
      <c r="L81" s="18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6.96" customHeight="1">
      <c r="A83" s="42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7" s="2" customFormat="1" ht="6.96" customHeight="1">
      <c r="A87" s="42"/>
      <c r="B87" s="65"/>
      <c r="C87" s="66"/>
      <c r="D87" s="66"/>
      <c r="E87" s="66"/>
      <c r="F87" s="66"/>
      <c r="G87" s="66"/>
      <c r="H87" s="66"/>
      <c r="I87" s="66"/>
      <c r="J87" s="66"/>
      <c r="K87" s="66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24.96" customHeight="1">
      <c r="A88" s="42"/>
      <c r="B88" s="43"/>
      <c r="C88" s="26" t="s">
        <v>126</v>
      </c>
      <c r="D88" s="44"/>
      <c r="E88" s="44"/>
      <c r="F88" s="44"/>
      <c r="G88" s="44"/>
      <c r="H88" s="44"/>
      <c r="I88" s="44"/>
      <c r="J88" s="44"/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6.96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2" customHeight="1">
      <c r="A90" s="42"/>
      <c r="B90" s="43"/>
      <c r="C90" s="35" t="s">
        <v>16</v>
      </c>
      <c r="D90" s="44"/>
      <c r="E90" s="44"/>
      <c r="F90" s="44"/>
      <c r="G90" s="44"/>
      <c r="H90" s="44"/>
      <c r="I90" s="44"/>
      <c r="J90" s="44"/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6.5" customHeight="1">
      <c r="A91" s="42"/>
      <c r="B91" s="43"/>
      <c r="C91" s="44"/>
      <c r="D91" s="44"/>
      <c r="E91" s="173" t="str">
        <f>E7</f>
        <v>71000 Admin.budova kurie,Biskupské nám.2, Olomouc</v>
      </c>
      <c r="F91" s="35"/>
      <c r="G91" s="35"/>
      <c r="H91" s="35"/>
      <c r="I91" s="44"/>
      <c r="J91" s="44"/>
      <c r="K91" s="44"/>
      <c r="L91" s="14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1" customFormat="1" ht="12" customHeight="1">
      <c r="B92" s="24"/>
      <c r="C92" s="35" t="s">
        <v>100</v>
      </c>
      <c r="D92" s="25"/>
      <c r="E92" s="25"/>
      <c r="F92" s="25"/>
      <c r="G92" s="25"/>
      <c r="H92" s="25"/>
      <c r="I92" s="25"/>
      <c r="J92" s="25"/>
      <c r="K92" s="25"/>
      <c r="L92" s="23"/>
    </row>
    <row r="93" s="2" customFormat="1" ht="16.5" customHeight="1">
      <c r="A93" s="42"/>
      <c r="B93" s="43"/>
      <c r="C93" s="44"/>
      <c r="D93" s="44"/>
      <c r="E93" s="173" t="s">
        <v>101</v>
      </c>
      <c r="F93" s="44"/>
      <c r="G93" s="44"/>
      <c r="H93" s="44"/>
      <c r="I93" s="44"/>
      <c r="J93" s="44"/>
      <c r="K93" s="44"/>
      <c r="L93" s="14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2" customHeight="1">
      <c r="A94" s="42"/>
      <c r="B94" s="43"/>
      <c r="C94" s="35" t="s">
        <v>102</v>
      </c>
      <c r="D94" s="44"/>
      <c r="E94" s="44"/>
      <c r="F94" s="44"/>
      <c r="G94" s="44"/>
      <c r="H94" s="44"/>
      <c r="I94" s="44"/>
      <c r="J94" s="44"/>
      <c r="K94" s="44"/>
      <c r="L94" s="14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30" customHeight="1">
      <c r="A95" s="42"/>
      <c r="B95" s="43"/>
      <c r="C95" s="44"/>
      <c r="D95" s="44"/>
      <c r="E95" s="73" t="str">
        <f>E11</f>
        <v>03.1 - 71000 Admin.budova kurie,Biskupské nám.2, Olomouc - stavební práce - způsobilé položky</v>
      </c>
      <c r="F95" s="44"/>
      <c r="G95" s="44"/>
      <c r="H95" s="44"/>
      <c r="I95" s="44"/>
      <c r="J95" s="44"/>
      <c r="K95" s="44"/>
      <c r="L95" s="14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6.96" customHeight="1">
      <c r="A96" s="42"/>
      <c r="B96" s="43"/>
      <c r="C96" s="44"/>
      <c r="D96" s="44"/>
      <c r="E96" s="44"/>
      <c r="F96" s="44"/>
      <c r="G96" s="44"/>
      <c r="H96" s="44"/>
      <c r="I96" s="44"/>
      <c r="J96" s="44"/>
      <c r="K96" s="44"/>
      <c r="L96" s="148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12" customHeight="1">
      <c r="A97" s="42"/>
      <c r="B97" s="43"/>
      <c r="C97" s="35" t="s">
        <v>22</v>
      </c>
      <c r="D97" s="44"/>
      <c r="E97" s="44"/>
      <c r="F97" s="30" t="str">
        <f>F14</f>
        <v>Olomouc</v>
      </c>
      <c r="G97" s="44"/>
      <c r="H97" s="44"/>
      <c r="I97" s="35" t="s">
        <v>24</v>
      </c>
      <c r="J97" s="76" t="str">
        <f>IF(J14="","",J14)</f>
        <v>5. 3. 2024</v>
      </c>
      <c r="K97" s="44"/>
      <c r="L97" s="148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  <row r="98" s="2" customFormat="1" ht="6.96" customHeight="1">
      <c r="A98" s="42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148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</row>
    <row r="99" s="2" customFormat="1" ht="40.05" customHeight="1">
      <c r="A99" s="42"/>
      <c r="B99" s="43"/>
      <c r="C99" s="35" t="s">
        <v>30</v>
      </c>
      <c r="D99" s="44"/>
      <c r="E99" s="44"/>
      <c r="F99" s="30" t="str">
        <f>E17</f>
        <v>Arcibiskupství olomoucké,Wurmova 562/9,Olomouc</v>
      </c>
      <c r="G99" s="44"/>
      <c r="H99" s="44"/>
      <c r="I99" s="35" t="s">
        <v>37</v>
      </c>
      <c r="J99" s="40" t="str">
        <f>E23</f>
        <v xml:space="preserve">Ing.arch Otto Schneider ,Wellnerova 7,  Olomouc</v>
      </c>
      <c r="K99" s="44"/>
      <c r="L99" s="148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</row>
    <row r="100" s="2" customFormat="1" ht="15.15" customHeight="1">
      <c r="A100" s="42"/>
      <c r="B100" s="43"/>
      <c r="C100" s="35" t="s">
        <v>35</v>
      </c>
      <c r="D100" s="44"/>
      <c r="E100" s="44"/>
      <c r="F100" s="30" t="str">
        <f>IF(E20="","",E20)</f>
        <v>Vyplň údaj</v>
      </c>
      <c r="G100" s="44"/>
      <c r="H100" s="44"/>
      <c r="I100" s="35" t="s">
        <v>40</v>
      </c>
      <c r="J100" s="40" t="str">
        <f>E26</f>
        <v xml:space="preserve"> </v>
      </c>
      <c r="K100" s="44"/>
      <c r="L100" s="148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</row>
    <row r="101" s="2" customFormat="1" ht="10.32" customHeight="1">
      <c r="A101" s="42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148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</row>
    <row r="102" s="11" customFormat="1" ht="29.28" customHeight="1">
      <c r="A102" s="189"/>
      <c r="B102" s="190"/>
      <c r="C102" s="191" t="s">
        <v>127</v>
      </c>
      <c r="D102" s="192" t="s">
        <v>63</v>
      </c>
      <c r="E102" s="192" t="s">
        <v>59</v>
      </c>
      <c r="F102" s="192" t="s">
        <v>60</v>
      </c>
      <c r="G102" s="192" t="s">
        <v>128</v>
      </c>
      <c r="H102" s="192" t="s">
        <v>129</v>
      </c>
      <c r="I102" s="192" t="s">
        <v>130</v>
      </c>
      <c r="J102" s="192" t="s">
        <v>106</v>
      </c>
      <c r="K102" s="193" t="s">
        <v>131</v>
      </c>
      <c r="L102" s="194"/>
      <c r="M102" s="96" t="s">
        <v>32</v>
      </c>
      <c r="N102" s="97" t="s">
        <v>48</v>
      </c>
      <c r="O102" s="97" t="s">
        <v>132</v>
      </c>
      <c r="P102" s="97" t="s">
        <v>133</v>
      </c>
      <c r="Q102" s="97" t="s">
        <v>134</v>
      </c>
      <c r="R102" s="97" t="s">
        <v>135</v>
      </c>
      <c r="S102" s="97" t="s">
        <v>136</v>
      </c>
      <c r="T102" s="98" t="s">
        <v>137</v>
      </c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</row>
    <row r="103" s="2" customFormat="1" ht="22.8" customHeight="1">
      <c r="A103" s="42"/>
      <c r="B103" s="43"/>
      <c r="C103" s="103" t="s">
        <v>138</v>
      </c>
      <c r="D103" s="44"/>
      <c r="E103" s="44"/>
      <c r="F103" s="44"/>
      <c r="G103" s="44"/>
      <c r="H103" s="44"/>
      <c r="I103" s="44"/>
      <c r="J103" s="195">
        <f>BK103</f>
        <v>0</v>
      </c>
      <c r="K103" s="44"/>
      <c r="L103" s="48"/>
      <c r="M103" s="99"/>
      <c r="N103" s="196"/>
      <c r="O103" s="100"/>
      <c r="P103" s="197">
        <f>P104+P819</f>
        <v>0</v>
      </c>
      <c r="Q103" s="100"/>
      <c r="R103" s="197">
        <f>R104+R819</f>
        <v>73.910244720000009</v>
      </c>
      <c r="S103" s="100"/>
      <c r="T103" s="198">
        <f>T104+T819</f>
        <v>67.885013549999996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77</v>
      </c>
      <c r="AU103" s="20" t="s">
        <v>107</v>
      </c>
      <c r="BK103" s="199">
        <f>BK104+BK819</f>
        <v>0</v>
      </c>
    </row>
    <row r="104" s="12" customFormat="1" ht="25.92" customHeight="1">
      <c r="A104" s="12"/>
      <c r="B104" s="200"/>
      <c r="C104" s="201"/>
      <c r="D104" s="202" t="s">
        <v>77</v>
      </c>
      <c r="E104" s="203" t="s">
        <v>139</v>
      </c>
      <c r="F104" s="203" t="s">
        <v>140</v>
      </c>
      <c r="G104" s="201"/>
      <c r="H104" s="201"/>
      <c r="I104" s="204"/>
      <c r="J104" s="205">
        <f>BK104</f>
        <v>0</v>
      </c>
      <c r="K104" s="201"/>
      <c r="L104" s="206"/>
      <c r="M104" s="207"/>
      <c r="N104" s="208"/>
      <c r="O104" s="208"/>
      <c r="P104" s="209">
        <f>P105+P421+P485+P490+P495+P548+P692+P801+P816</f>
        <v>0</v>
      </c>
      <c r="Q104" s="208"/>
      <c r="R104" s="209">
        <f>R105+R421+R485+R490+R495+R548+R692+R801+R816</f>
        <v>25.854209560000001</v>
      </c>
      <c r="S104" s="208"/>
      <c r="T104" s="210">
        <f>T105+T421+T485+T490+T495+T548+T692+T801+T816</f>
        <v>37.459211999999994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1" t="s">
        <v>85</v>
      </c>
      <c r="AT104" s="212" t="s">
        <v>77</v>
      </c>
      <c r="AU104" s="212" t="s">
        <v>78</v>
      </c>
      <c r="AY104" s="211" t="s">
        <v>141</v>
      </c>
      <c r="BK104" s="213">
        <f>BK105+BK421+BK485+BK490+BK495+BK548+BK692+BK801+BK816</f>
        <v>0</v>
      </c>
    </row>
    <row r="105" s="12" customFormat="1" ht="22.8" customHeight="1">
      <c r="A105" s="12"/>
      <c r="B105" s="200"/>
      <c r="C105" s="201"/>
      <c r="D105" s="202" t="s">
        <v>77</v>
      </c>
      <c r="E105" s="214" t="s">
        <v>142</v>
      </c>
      <c r="F105" s="214" t="s">
        <v>143</v>
      </c>
      <c r="G105" s="201"/>
      <c r="H105" s="201"/>
      <c r="I105" s="204"/>
      <c r="J105" s="215">
        <f>BK105</f>
        <v>0</v>
      </c>
      <c r="K105" s="201"/>
      <c r="L105" s="206"/>
      <c r="M105" s="207"/>
      <c r="N105" s="208"/>
      <c r="O105" s="208"/>
      <c r="P105" s="209">
        <f>SUM(P106:P420)</f>
        <v>0</v>
      </c>
      <c r="Q105" s="208"/>
      <c r="R105" s="209">
        <f>SUM(R106:R420)</f>
        <v>10.350504569999998</v>
      </c>
      <c r="S105" s="208"/>
      <c r="T105" s="210">
        <f>SUM(T106:T420)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85</v>
      </c>
      <c r="AT105" s="212" t="s">
        <v>77</v>
      </c>
      <c r="AU105" s="212" t="s">
        <v>85</v>
      </c>
      <c r="AY105" s="211" t="s">
        <v>141</v>
      </c>
      <c r="BK105" s="213">
        <f>SUM(BK106:BK420)</f>
        <v>0</v>
      </c>
    </row>
    <row r="106" s="2" customFormat="1" ht="21.75" customHeight="1">
      <c r="A106" s="42"/>
      <c r="B106" s="43"/>
      <c r="C106" s="216" t="s">
        <v>85</v>
      </c>
      <c r="D106" s="216" t="s">
        <v>144</v>
      </c>
      <c r="E106" s="217" t="s">
        <v>145</v>
      </c>
      <c r="F106" s="218" t="s">
        <v>146</v>
      </c>
      <c r="G106" s="219" t="s">
        <v>147</v>
      </c>
      <c r="H106" s="220">
        <v>194.34899999999999</v>
      </c>
      <c r="I106" s="221"/>
      <c r="J106" s="222">
        <f>ROUND(I106*H106,2)</f>
        <v>0</v>
      </c>
      <c r="K106" s="218" t="s">
        <v>148</v>
      </c>
      <c r="L106" s="48"/>
      <c r="M106" s="223" t="s">
        <v>32</v>
      </c>
      <c r="N106" s="224" t="s">
        <v>49</v>
      </c>
      <c r="O106" s="88"/>
      <c r="P106" s="225">
        <f>O106*H106</f>
        <v>0</v>
      </c>
      <c r="Q106" s="225">
        <v>0.0073499999999999998</v>
      </c>
      <c r="R106" s="225">
        <f>Q106*H106</f>
        <v>1.4284651499999999</v>
      </c>
      <c r="S106" s="225">
        <v>0</v>
      </c>
      <c r="T106" s="226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7" t="s">
        <v>149</v>
      </c>
      <c r="AT106" s="227" t="s">
        <v>144</v>
      </c>
      <c r="AU106" s="227" t="s">
        <v>87</v>
      </c>
      <c r="AY106" s="20" t="s">
        <v>141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85</v>
      </c>
      <c r="BK106" s="228">
        <f>ROUND(I106*H106,2)</f>
        <v>0</v>
      </c>
      <c r="BL106" s="20" t="s">
        <v>149</v>
      </c>
      <c r="BM106" s="227" t="s">
        <v>150</v>
      </c>
    </row>
    <row r="107" s="2" customFormat="1">
      <c r="A107" s="42"/>
      <c r="B107" s="43"/>
      <c r="C107" s="44"/>
      <c r="D107" s="229" t="s">
        <v>151</v>
      </c>
      <c r="E107" s="44"/>
      <c r="F107" s="230" t="s">
        <v>152</v>
      </c>
      <c r="G107" s="44"/>
      <c r="H107" s="44"/>
      <c r="I107" s="231"/>
      <c r="J107" s="44"/>
      <c r="K107" s="44"/>
      <c r="L107" s="48"/>
      <c r="M107" s="232"/>
      <c r="N107" s="233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151</v>
      </c>
      <c r="AU107" s="20" t="s">
        <v>87</v>
      </c>
    </row>
    <row r="108" s="13" customFormat="1">
      <c r="A108" s="13"/>
      <c r="B108" s="234"/>
      <c r="C108" s="235"/>
      <c r="D108" s="236" t="s">
        <v>153</v>
      </c>
      <c r="E108" s="237" t="s">
        <v>32</v>
      </c>
      <c r="F108" s="238" t="s">
        <v>154</v>
      </c>
      <c r="G108" s="235"/>
      <c r="H108" s="237" t="s">
        <v>32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153</v>
      </c>
      <c r="AU108" s="244" t="s">
        <v>87</v>
      </c>
      <c r="AV108" s="13" t="s">
        <v>85</v>
      </c>
      <c r="AW108" s="13" t="s">
        <v>39</v>
      </c>
      <c r="AX108" s="13" t="s">
        <v>78</v>
      </c>
      <c r="AY108" s="244" t="s">
        <v>141</v>
      </c>
    </row>
    <row r="109" s="13" customFormat="1">
      <c r="A109" s="13"/>
      <c r="B109" s="234"/>
      <c r="C109" s="235"/>
      <c r="D109" s="236" t="s">
        <v>153</v>
      </c>
      <c r="E109" s="237" t="s">
        <v>32</v>
      </c>
      <c r="F109" s="238" t="s">
        <v>155</v>
      </c>
      <c r="G109" s="235"/>
      <c r="H109" s="237" t="s">
        <v>32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153</v>
      </c>
      <c r="AU109" s="244" t="s">
        <v>87</v>
      </c>
      <c r="AV109" s="13" t="s">
        <v>85</v>
      </c>
      <c r="AW109" s="13" t="s">
        <v>39</v>
      </c>
      <c r="AX109" s="13" t="s">
        <v>78</v>
      </c>
      <c r="AY109" s="244" t="s">
        <v>141</v>
      </c>
    </row>
    <row r="110" s="13" customFormat="1">
      <c r="A110" s="13"/>
      <c r="B110" s="234"/>
      <c r="C110" s="235"/>
      <c r="D110" s="236" t="s">
        <v>153</v>
      </c>
      <c r="E110" s="237" t="s">
        <v>32</v>
      </c>
      <c r="F110" s="238" t="s">
        <v>156</v>
      </c>
      <c r="G110" s="235"/>
      <c r="H110" s="237" t="s">
        <v>32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153</v>
      </c>
      <c r="AU110" s="244" t="s">
        <v>87</v>
      </c>
      <c r="AV110" s="13" t="s">
        <v>85</v>
      </c>
      <c r="AW110" s="13" t="s">
        <v>39</v>
      </c>
      <c r="AX110" s="13" t="s">
        <v>78</v>
      </c>
      <c r="AY110" s="244" t="s">
        <v>141</v>
      </c>
    </row>
    <row r="111" s="13" customFormat="1">
      <c r="A111" s="13"/>
      <c r="B111" s="234"/>
      <c r="C111" s="235"/>
      <c r="D111" s="236" t="s">
        <v>153</v>
      </c>
      <c r="E111" s="237" t="s">
        <v>32</v>
      </c>
      <c r="F111" s="238" t="s">
        <v>157</v>
      </c>
      <c r="G111" s="235"/>
      <c r="H111" s="237" t="s">
        <v>32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153</v>
      </c>
      <c r="AU111" s="244" t="s">
        <v>87</v>
      </c>
      <c r="AV111" s="13" t="s">
        <v>85</v>
      </c>
      <c r="AW111" s="13" t="s">
        <v>39</v>
      </c>
      <c r="AX111" s="13" t="s">
        <v>78</v>
      </c>
      <c r="AY111" s="244" t="s">
        <v>141</v>
      </c>
    </row>
    <row r="112" s="14" customFormat="1">
      <c r="A112" s="14"/>
      <c r="B112" s="245"/>
      <c r="C112" s="246"/>
      <c r="D112" s="236" t="s">
        <v>153</v>
      </c>
      <c r="E112" s="247" t="s">
        <v>32</v>
      </c>
      <c r="F112" s="248" t="s">
        <v>158</v>
      </c>
      <c r="G112" s="246"/>
      <c r="H112" s="249">
        <v>2.028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153</v>
      </c>
      <c r="AU112" s="255" t="s">
        <v>87</v>
      </c>
      <c r="AV112" s="14" t="s">
        <v>87</v>
      </c>
      <c r="AW112" s="14" t="s">
        <v>39</v>
      </c>
      <c r="AX112" s="14" t="s">
        <v>78</v>
      </c>
      <c r="AY112" s="255" t="s">
        <v>141</v>
      </c>
    </row>
    <row r="113" s="13" customFormat="1">
      <c r="A113" s="13"/>
      <c r="B113" s="234"/>
      <c r="C113" s="235"/>
      <c r="D113" s="236" t="s">
        <v>153</v>
      </c>
      <c r="E113" s="237" t="s">
        <v>32</v>
      </c>
      <c r="F113" s="238" t="s">
        <v>159</v>
      </c>
      <c r="G113" s="235"/>
      <c r="H113" s="237" t="s">
        <v>32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153</v>
      </c>
      <c r="AU113" s="244" t="s">
        <v>87</v>
      </c>
      <c r="AV113" s="13" t="s">
        <v>85</v>
      </c>
      <c r="AW113" s="13" t="s">
        <v>39</v>
      </c>
      <c r="AX113" s="13" t="s">
        <v>78</v>
      </c>
      <c r="AY113" s="244" t="s">
        <v>141</v>
      </c>
    </row>
    <row r="114" s="14" customFormat="1">
      <c r="A114" s="14"/>
      <c r="B114" s="245"/>
      <c r="C114" s="246"/>
      <c r="D114" s="236" t="s">
        <v>153</v>
      </c>
      <c r="E114" s="247" t="s">
        <v>32</v>
      </c>
      <c r="F114" s="248" t="s">
        <v>160</v>
      </c>
      <c r="G114" s="246"/>
      <c r="H114" s="249">
        <v>2.2799999999999998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153</v>
      </c>
      <c r="AU114" s="255" t="s">
        <v>87</v>
      </c>
      <c r="AV114" s="14" t="s">
        <v>87</v>
      </c>
      <c r="AW114" s="14" t="s">
        <v>39</v>
      </c>
      <c r="AX114" s="14" t="s">
        <v>78</v>
      </c>
      <c r="AY114" s="255" t="s">
        <v>141</v>
      </c>
    </row>
    <row r="115" s="13" customFormat="1">
      <c r="A115" s="13"/>
      <c r="B115" s="234"/>
      <c r="C115" s="235"/>
      <c r="D115" s="236" t="s">
        <v>153</v>
      </c>
      <c r="E115" s="237" t="s">
        <v>32</v>
      </c>
      <c r="F115" s="238" t="s">
        <v>161</v>
      </c>
      <c r="G115" s="235"/>
      <c r="H115" s="237" t="s">
        <v>32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153</v>
      </c>
      <c r="AU115" s="244" t="s">
        <v>87</v>
      </c>
      <c r="AV115" s="13" t="s">
        <v>85</v>
      </c>
      <c r="AW115" s="13" t="s">
        <v>39</v>
      </c>
      <c r="AX115" s="13" t="s">
        <v>78</v>
      </c>
      <c r="AY115" s="244" t="s">
        <v>141</v>
      </c>
    </row>
    <row r="116" s="13" customFormat="1">
      <c r="A116" s="13"/>
      <c r="B116" s="234"/>
      <c r="C116" s="235"/>
      <c r="D116" s="236" t="s">
        <v>153</v>
      </c>
      <c r="E116" s="237" t="s">
        <v>32</v>
      </c>
      <c r="F116" s="238" t="s">
        <v>162</v>
      </c>
      <c r="G116" s="235"/>
      <c r="H116" s="237" t="s">
        <v>32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153</v>
      </c>
      <c r="AU116" s="244" t="s">
        <v>87</v>
      </c>
      <c r="AV116" s="13" t="s">
        <v>85</v>
      </c>
      <c r="AW116" s="13" t="s">
        <v>39</v>
      </c>
      <c r="AX116" s="13" t="s">
        <v>78</v>
      </c>
      <c r="AY116" s="244" t="s">
        <v>141</v>
      </c>
    </row>
    <row r="117" s="14" customFormat="1">
      <c r="A117" s="14"/>
      <c r="B117" s="245"/>
      <c r="C117" s="246"/>
      <c r="D117" s="236" t="s">
        <v>153</v>
      </c>
      <c r="E117" s="247" t="s">
        <v>32</v>
      </c>
      <c r="F117" s="248" t="s">
        <v>163</v>
      </c>
      <c r="G117" s="246"/>
      <c r="H117" s="249">
        <v>3.8999999999999999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153</v>
      </c>
      <c r="AU117" s="255" t="s">
        <v>87</v>
      </c>
      <c r="AV117" s="14" t="s">
        <v>87</v>
      </c>
      <c r="AW117" s="14" t="s">
        <v>39</v>
      </c>
      <c r="AX117" s="14" t="s">
        <v>78</v>
      </c>
      <c r="AY117" s="255" t="s">
        <v>141</v>
      </c>
    </row>
    <row r="118" s="13" customFormat="1">
      <c r="A118" s="13"/>
      <c r="B118" s="234"/>
      <c r="C118" s="235"/>
      <c r="D118" s="236" t="s">
        <v>153</v>
      </c>
      <c r="E118" s="237" t="s">
        <v>32</v>
      </c>
      <c r="F118" s="238" t="s">
        <v>164</v>
      </c>
      <c r="G118" s="235"/>
      <c r="H118" s="237" t="s">
        <v>32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153</v>
      </c>
      <c r="AU118" s="244" t="s">
        <v>87</v>
      </c>
      <c r="AV118" s="13" t="s">
        <v>85</v>
      </c>
      <c r="AW118" s="13" t="s">
        <v>39</v>
      </c>
      <c r="AX118" s="13" t="s">
        <v>78</v>
      </c>
      <c r="AY118" s="244" t="s">
        <v>141</v>
      </c>
    </row>
    <row r="119" s="14" customFormat="1">
      <c r="A119" s="14"/>
      <c r="B119" s="245"/>
      <c r="C119" s="246"/>
      <c r="D119" s="236" t="s">
        <v>153</v>
      </c>
      <c r="E119" s="247" t="s">
        <v>32</v>
      </c>
      <c r="F119" s="248" t="s">
        <v>165</v>
      </c>
      <c r="G119" s="246"/>
      <c r="H119" s="249">
        <v>3.5099999999999998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153</v>
      </c>
      <c r="AU119" s="255" t="s">
        <v>87</v>
      </c>
      <c r="AV119" s="14" t="s">
        <v>87</v>
      </c>
      <c r="AW119" s="14" t="s">
        <v>39</v>
      </c>
      <c r="AX119" s="14" t="s">
        <v>78</v>
      </c>
      <c r="AY119" s="255" t="s">
        <v>141</v>
      </c>
    </row>
    <row r="120" s="13" customFormat="1">
      <c r="A120" s="13"/>
      <c r="B120" s="234"/>
      <c r="C120" s="235"/>
      <c r="D120" s="236" t="s">
        <v>153</v>
      </c>
      <c r="E120" s="237" t="s">
        <v>32</v>
      </c>
      <c r="F120" s="238" t="s">
        <v>161</v>
      </c>
      <c r="G120" s="235"/>
      <c r="H120" s="237" t="s">
        <v>32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153</v>
      </c>
      <c r="AU120" s="244" t="s">
        <v>87</v>
      </c>
      <c r="AV120" s="13" t="s">
        <v>85</v>
      </c>
      <c r="AW120" s="13" t="s">
        <v>39</v>
      </c>
      <c r="AX120" s="13" t="s">
        <v>78</v>
      </c>
      <c r="AY120" s="244" t="s">
        <v>141</v>
      </c>
    </row>
    <row r="121" s="13" customFormat="1">
      <c r="A121" s="13"/>
      <c r="B121" s="234"/>
      <c r="C121" s="235"/>
      <c r="D121" s="236" t="s">
        <v>153</v>
      </c>
      <c r="E121" s="237" t="s">
        <v>32</v>
      </c>
      <c r="F121" s="238" t="s">
        <v>166</v>
      </c>
      <c r="G121" s="235"/>
      <c r="H121" s="237" t="s">
        <v>32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153</v>
      </c>
      <c r="AU121" s="244" t="s">
        <v>87</v>
      </c>
      <c r="AV121" s="13" t="s">
        <v>85</v>
      </c>
      <c r="AW121" s="13" t="s">
        <v>39</v>
      </c>
      <c r="AX121" s="13" t="s">
        <v>78</v>
      </c>
      <c r="AY121" s="244" t="s">
        <v>141</v>
      </c>
    </row>
    <row r="122" s="14" customFormat="1">
      <c r="A122" s="14"/>
      <c r="B122" s="245"/>
      <c r="C122" s="246"/>
      <c r="D122" s="236" t="s">
        <v>153</v>
      </c>
      <c r="E122" s="247" t="s">
        <v>32</v>
      </c>
      <c r="F122" s="248" t="s">
        <v>167</v>
      </c>
      <c r="G122" s="246"/>
      <c r="H122" s="249">
        <v>1.1100000000000001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153</v>
      </c>
      <c r="AU122" s="255" t="s">
        <v>87</v>
      </c>
      <c r="AV122" s="14" t="s">
        <v>87</v>
      </c>
      <c r="AW122" s="14" t="s">
        <v>39</v>
      </c>
      <c r="AX122" s="14" t="s">
        <v>78</v>
      </c>
      <c r="AY122" s="255" t="s">
        <v>141</v>
      </c>
    </row>
    <row r="123" s="13" customFormat="1">
      <c r="A123" s="13"/>
      <c r="B123" s="234"/>
      <c r="C123" s="235"/>
      <c r="D123" s="236" t="s">
        <v>153</v>
      </c>
      <c r="E123" s="237" t="s">
        <v>32</v>
      </c>
      <c r="F123" s="238" t="s">
        <v>161</v>
      </c>
      <c r="G123" s="235"/>
      <c r="H123" s="237" t="s">
        <v>32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153</v>
      </c>
      <c r="AU123" s="244" t="s">
        <v>87</v>
      </c>
      <c r="AV123" s="13" t="s">
        <v>85</v>
      </c>
      <c r="AW123" s="13" t="s">
        <v>39</v>
      </c>
      <c r="AX123" s="13" t="s">
        <v>78</v>
      </c>
      <c r="AY123" s="244" t="s">
        <v>141</v>
      </c>
    </row>
    <row r="124" s="13" customFormat="1">
      <c r="A124" s="13"/>
      <c r="B124" s="234"/>
      <c r="C124" s="235"/>
      <c r="D124" s="236" t="s">
        <v>153</v>
      </c>
      <c r="E124" s="237" t="s">
        <v>32</v>
      </c>
      <c r="F124" s="238" t="s">
        <v>168</v>
      </c>
      <c r="G124" s="235"/>
      <c r="H124" s="237" t="s">
        <v>32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153</v>
      </c>
      <c r="AU124" s="244" t="s">
        <v>87</v>
      </c>
      <c r="AV124" s="13" t="s">
        <v>85</v>
      </c>
      <c r="AW124" s="13" t="s">
        <v>39</v>
      </c>
      <c r="AX124" s="13" t="s">
        <v>78</v>
      </c>
      <c r="AY124" s="244" t="s">
        <v>141</v>
      </c>
    </row>
    <row r="125" s="14" customFormat="1">
      <c r="A125" s="14"/>
      <c r="B125" s="245"/>
      <c r="C125" s="246"/>
      <c r="D125" s="236" t="s">
        <v>153</v>
      </c>
      <c r="E125" s="247" t="s">
        <v>32</v>
      </c>
      <c r="F125" s="248" t="s">
        <v>169</v>
      </c>
      <c r="G125" s="246"/>
      <c r="H125" s="249">
        <v>1.5900000000000001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153</v>
      </c>
      <c r="AU125" s="255" t="s">
        <v>87</v>
      </c>
      <c r="AV125" s="14" t="s">
        <v>87</v>
      </c>
      <c r="AW125" s="14" t="s">
        <v>39</v>
      </c>
      <c r="AX125" s="14" t="s">
        <v>78</v>
      </c>
      <c r="AY125" s="255" t="s">
        <v>141</v>
      </c>
    </row>
    <row r="126" s="13" customFormat="1">
      <c r="A126" s="13"/>
      <c r="B126" s="234"/>
      <c r="C126" s="235"/>
      <c r="D126" s="236" t="s">
        <v>153</v>
      </c>
      <c r="E126" s="237" t="s">
        <v>32</v>
      </c>
      <c r="F126" s="238" t="s">
        <v>170</v>
      </c>
      <c r="G126" s="235"/>
      <c r="H126" s="237" t="s">
        <v>32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153</v>
      </c>
      <c r="AU126" s="244" t="s">
        <v>87</v>
      </c>
      <c r="AV126" s="13" t="s">
        <v>85</v>
      </c>
      <c r="AW126" s="13" t="s">
        <v>39</v>
      </c>
      <c r="AX126" s="13" t="s">
        <v>78</v>
      </c>
      <c r="AY126" s="244" t="s">
        <v>141</v>
      </c>
    </row>
    <row r="127" s="14" customFormat="1">
      <c r="A127" s="14"/>
      <c r="B127" s="245"/>
      <c r="C127" s="246"/>
      <c r="D127" s="236" t="s">
        <v>153</v>
      </c>
      <c r="E127" s="247" t="s">
        <v>32</v>
      </c>
      <c r="F127" s="248" t="s">
        <v>171</v>
      </c>
      <c r="G127" s="246"/>
      <c r="H127" s="249">
        <v>27.539999999999999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153</v>
      </c>
      <c r="AU127" s="255" t="s">
        <v>87</v>
      </c>
      <c r="AV127" s="14" t="s">
        <v>87</v>
      </c>
      <c r="AW127" s="14" t="s">
        <v>39</v>
      </c>
      <c r="AX127" s="14" t="s">
        <v>78</v>
      </c>
      <c r="AY127" s="255" t="s">
        <v>141</v>
      </c>
    </row>
    <row r="128" s="13" customFormat="1">
      <c r="A128" s="13"/>
      <c r="B128" s="234"/>
      <c r="C128" s="235"/>
      <c r="D128" s="236" t="s">
        <v>153</v>
      </c>
      <c r="E128" s="237" t="s">
        <v>32</v>
      </c>
      <c r="F128" s="238" t="s">
        <v>172</v>
      </c>
      <c r="G128" s="235"/>
      <c r="H128" s="237" t="s">
        <v>32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153</v>
      </c>
      <c r="AU128" s="244" t="s">
        <v>87</v>
      </c>
      <c r="AV128" s="13" t="s">
        <v>85</v>
      </c>
      <c r="AW128" s="13" t="s">
        <v>39</v>
      </c>
      <c r="AX128" s="13" t="s">
        <v>78</v>
      </c>
      <c r="AY128" s="244" t="s">
        <v>141</v>
      </c>
    </row>
    <row r="129" s="14" customFormat="1">
      <c r="A129" s="14"/>
      <c r="B129" s="245"/>
      <c r="C129" s="246"/>
      <c r="D129" s="236" t="s">
        <v>153</v>
      </c>
      <c r="E129" s="247" t="s">
        <v>32</v>
      </c>
      <c r="F129" s="248" t="s">
        <v>173</v>
      </c>
      <c r="G129" s="246"/>
      <c r="H129" s="249">
        <v>1.611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153</v>
      </c>
      <c r="AU129" s="255" t="s">
        <v>87</v>
      </c>
      <c r="AV129" s="14" t="s">
        <v>87</v>
      </c>
      <c r="AW129" s="14" t="s">
        <v>39</v>
      </c>
      <c r="AX129" s="14" t="s">
        <v>78</v>
      </c>
      <c r="AY129" s="255" t="s">
        <v>141</v>
      </c>
    </row>
    <row r="130" s="13" customFormat="1">
      <c r="A130" s="13"/>
      <c r="B130" s="234"/>
      <c r="C130" s="235"/>
      <c r="D130" s="236" t="s">
        <v>153</v>
      </c>
      <c r="E130" s="237" t="s">
        <v>32</v>
      </c>
      <c r="F130" s="238" t="s">
        <v>174</v>
      </c>
      <c r="G130" s="235"/>
      <c r="H130" s="237" t="s">
        <v>32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153</v>
      </c>
      <c r="AU130" s="244" t="s">
        <v>87</v>
      </c>
      <c r="AV130" s="13" t="s">
        <v>85</v>
      </c>
      <c r="AW130" s="13" t="s">
        <v>39</v>
      </c>
      <c r="AX130" s="13" t="s">
        <v>78</v>
      </c>
      <c r="AY130" s="244" t="s">
        <v>141</v>
      </c>
    </row>
    <row r="131" s="14" customFormat="1">
      <c r="A131" s="14"/>
      <c r="B131" s="245"/>
      <c r="C131" s="246"/>
      <c r="D131" s="236" t="s">
        <v>153</v>
      </c>
      <c r="E131" s="247" t="s">
        <v>32</v>
      </c>
      <c r="F131" s="248" t="s">
        <v>175</v>
      </c>
      <c r="G131" s="246"/>
      <c r="H131" s="249">
        <v>11.130000000000001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153</v>
      </c>
      <c r="AU131" s="255" t="s">
        <v>87</v>
      </c>
      <c r="AV131" s="14" t="s">
        <v>87</v>
      </c>
      <c r="AW131" s="14" t="s">
        <v>39</v>
      </c>
      <c r="AX131" s="14" t="s">
        <v>78</v>
      </c>
      <c r="AY131" s="255" t="s">
        <v>141</v>
      </c>
    </row>
    <row r="132" s="13" customFormat="1">
      <c r="A132" s="13"/>
      <c r="B132" s="234"/>
      <c r="C132" s="235"/>
      <c r="D132" s="236" t="s">
        <v>153</v>
      </c>
      <c r="E132" s="237" t="s">
        <v>32</v>
      </c>
      <c r="F132" s="238" t="s">
        <v>176</v>
      </c>
      <c r="G132" s="235"/>
      <c r="H132" s="237" t="s">
        <v>32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153</v>
      </c>
      <c r="AU132" s="244" t="s">
        <v>87</v>
      </c>
      <c r="AV132" s="13" t="s">
        <v>85</v>
      </c>
      <c r="AW132" s="13" t="s">
        <v>39</v>
      </c>
      <c r="AX132" s="13" t="s">
        <v>78</v>
      </c>
      <c r="AY132" s="244" t="s">
        <v>141</v>
      </c>
    </row>
    <row r="133" s="14" customFormat="1">
      <c r="A133" s="14"/>
      <c r="B133" s="245"/>
      <c r="C133" s="246"/>
      <c r="D133" s="236" t="s">
        <v>153</v>
      </c>
      <c r="E133" s="247" t="s">
        <v>32</v>
      </c>
      <c r="F133" s="248" t="s">
        <v>177</v>
      </c>
      <c r="G133" s="246"/>
      <c r="H133" s="249">
        <v>3.012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153</v>
      </c>
      <c r="AU133" s="255" t="s">
        <v>87</v>
      </c>
      <c r="AV133" s="14" t="s">
        <v>87</v>
      </c>
      <c r="AW133" s="14" t="s">
        <v>39</v>
      </c>
      <c r="AX133" s="14" t="s">
        <v>78</v>
      </c>
      <c r="AY133" s="255" t="s">
        <v>141</v>
      </c>
    </row>
    <row r="134" s="13" customFormat="1">
      <c r="A134" s="13"/>
      <c r="B134" s="234"/>
      <c r="C134" s="235"/>
      <c r="D134" s="236" t="s">
        <v>153</v>
      </c>
      <c r="E134" s="237" t="s">
        <v>32</v>
      </c>
      <c r="F134" s="238" t="s">
        <v>178</v>
      </c>
      <c r="G134" s="235"/>
      <c r="H134" s="237" t="s">
        <v>32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153</v>
      </c>
      <c r="AU134" s="244" t="s">
        <v>87</v>
      </c>
      <c r="AV134" s="13" t="s">
        <v>85</v>
      </c>
      <c r="AW134" s="13" t="s">
        <v>39</v>
      </c>
      <c r="AX134" s="13" t="s">
        <v>78</v>
      </c>
      <c r="AY134" s="244" t="s">
        <v>141</v>
      </c>
    </row>
    <row r="135" s="14" customFormat="1">
      <c r="A135" s="14"/>
      <c r="B135" s="245"/>
      <c r="C135" s="246"/>
      <c r="D135" s="236" t="s">
        <v>153</v>
      </c>
      <c r="E135" s="247" t="s">
        <v>32</v>
      </c>
      <c r="F135" s="248" t="s">
        <v>179</v>
      </c>
      <c r="G135" s="246"/>
      <c r="H135" s="249">
        <v>1.635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153</v>
      </c>
      <c r="AU135" s="255" t="s">
        <v>87</v>
      </c>
      <c r="AV135" s="14" t="s">
        <v>87</v>
      </c>
      <c r="AW135" s="14" t="s">
        <v>39</v>
      </c>
      <c r="AX135" s="14" t="s">
        <v>78</v>
      </c>
      <c r="AY135" s="255" t="s">
        <v>141</v>
      </c>
    </row>
    <row r="136" s="13" customFormat="1">
      <c r="A136" s="13"/>
      <c r="B136" s="234"/>
      <c r="C136" s="235"/>
      <c r="D136" s="236" t="s">
        <v>153</v>
      </c>
      <c r="E136" s="237" t="s">
        <v>32</v>
      </c>
      <c r="F136" s="238" t="s">
        <v>180</v>
      </c>
      <c r="G136" s="235"/>
      <c r="H136" s="237" t="s">
        <v>32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153</v>
      </c>
      <c r="AU136" s="244" t="s">
        <v>87</v>
      </c>
      <c r="AV136" s="13" t="s">
        <v>85</v>
      </c>
      <c r="AW136" s="13" t="s">
        <v>39</v>
      </c>
      <c r="AX136" s="13" t="s">
        <v>78</v>
      </c>
      <c r="AY136" s="244" t="s">
        <v>141</v>
      </c>
    </row>
    <row r="137" s="14" customFormat="1">
      <c r="A137" s="14"/>
      <c r="B137" s="245"/>
      <c r="C137" s="246"/>
      <c r="D137" s="236" t="s">
        <v>153</v>
      </c>
      <c r="E137" s="247" t="s">
        <v>32</v>
      </c>
      <c r="F137" s="248" t="s">
        <v>181</v>
      </c>
      <c r="G137" s="246"/>
      <c r="H137" s="249">
        <v>8.0999999999999996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153</v>
      </c>
      <c r="AU137" s="255" t="s">
        <v>87</v>
      </c>
      <c r="AV137" s="14" t="s">
        <v>87</v>
      </c>
      <c r="AW137" s="14" t="s">
        <v>39</v>
      </c>
      <c r="AX137" s="14" t="s">
        <v>78</v>
      </c>
      <c r="AY137" s="255" t="s">
        <v>141</v>
      </c>
    </row>
    <row r="138" s="13" customFormat="1">
      <c r="A138" s="13"/>
      <c r="B138" s="234"/>
      <c r="C138" s="235"/>
      <c r="D138" s="236" t="s">
        <v>153</v>
      </c>
      <c r="E138" s="237" t="s">
        <v>32</v>
      </c>
      <c r="F138" s="238" t="s">
        <v>182</v>
      </c>
      <c r="G138" s="235"/>
      <c r="H138" s="237" t="s">
        <v>32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153</v>
      </c>
      <c r="AU138" s="244" t="s">
        <v>87</v>
      </c>
      <c r="AV138" s="13" t="s">
        <v>85</v>
      </c>
      <c r="AW138" s="13" t="s">
        <v>39</v>
      </c>
      <c r="AX138" s="13" t="s">
        <v>78</v>
      </c>
      <c r="AY138" s="244" t="s">
        <v>141</v>
      </c>
    </row>
    <row r="139" s="14" customFormat="1">
      <c r="A139" s="14"/>
      <c r="B139" s="245"/>
      <c r="C139" s="246"/>
      <c r="D139" s="236" t="s">
        <v>153</v>
      </c>
      <c r="E139" s="247" t="s">
        <v>32</v>
      </c>
      <c r="F139" s="248" t="s">
        <v>183</v>
      </c>
      <c r="G139" s="246"/>
      <c r="H139" s="249">
        <v>1.833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153</v>
      </c>
      <c r="AU139" s="255" t="s">
        <v>87</v>
      </c>
      <c r="AV139" s="14" t="s">
        <v>87</v>
      </c>
      <c r="AW139" s="14" t="s">
        <v>39</v>
      </c>
      <c r="AX139" s="14" t="s">
        <v>78</v>
      </c>
      <c r="AY139" s="255" t="s">
        <v>141</v>
      </c>
    </row>
    <row r="140" s="13" customFormat="1">
      <c r="A140" s="13"/>
      <c r="B140" s="234"/>
      <c r="C140" s="235"/>
      <c r="D140" s="236" t="s">
        <v>153</v>
      </c>
      <c r="E140" s="237" t="s">
        <v>32</v>
      </c>
      <c r="F140" s="238" t="s">
        <v>161</v>
      </c>
      <c r="G140" s="235"/>
      <c r="H140" s="237" t="s">
        <v>32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153</v>
      </c>
      <c r="AU140" s="244" t="s">
        <v>87</v>
      </c>
      <c r="AV140" s="13" t="s">
        <v>85</v>
      </c>
      <c r="AW140" s="13" t="s">
        <v>39</v>
      </c>
      <c r="AX140" s="13" t="s">
        <v>78</v>
      </c>
      <c r="AY140" s="244" t="s">
        <v>141</v>
      </c>
    </row>
    <row r="141" s="13" customFormat="1">
      <c r="A141" s="13"/>
      <c r="B141" s="234"/>
      <c r="C141" s="235"/>
      <c r="D141" s="236" t="s">
        <v>153</v>
      </c>
      <c r="E141" s="237" t="s">
        <v>32</v>
      </c>
      <c r="F141" s="238" t="s">
        <v>184</v>
      </c>
      <c r="G141" s="235"/>
      <c r="H141" s="237" t="s">
        <v>32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153</v>
      </c>
      <c r="AU141" s="244" t="s">
        <v>87</v>
      </c>
      <c r="AV141" s="13" t="s">
        <v>85</v>
      </c>
      <c r="AW141" s="13" t="s">
        <v>39</v>
      </c>
      <c r="AX141" s="13" t="s">
        <v>78</v>
      </c>
      <c r="AY141" s="244" t="s">
        <v>141</v>
      </c>
    </row>
    <row r="142" s="14" customFormat="1">
      <c r="A142" s="14"/>
      <c r="B142" s="245"/>
      <c r="C142" s="246"/>
      <c r="D142" s="236" t="s">
        <v>153</v>
      </c>
      <c r="E142" s="247" t="s">
        <v>32</v>
      </c>
      <c r="F142" s="248" t="s">
        <v>185</v>
      </c>
      <c r="G142" s="246"/>
      <c r="H142" s="249">
        <v>3.3660000000000001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153</v>
      </c>
      <c r="AU142" s="255" t="s">
        <v>87</v>
      </c>
      <c r="AV142" s="14" t="s">
        <v>87</v>
      </c>
      <c r="AW142" s="14" t="s">
        <v>39</v>
      </c>
      <c r="AX142" s="14" t="s">
        <v>78</v>
      </c>
      <c r="AY142" s="255" t="s">
        <v>141</v>
      </c>
    </row>
    <row r="143" s="13" customFormat="1">
      <c r="A143" s="13"/>
      <c r="B143" s="234"/>
      <c r="C143" s="235"/>
      <c r="D143" s="236" t="s">
        <v>153</v>
      </c>
      <c r="E143" s="237" t="s">
        <v>32</v>
      </c>
      <c r="F143" s="238" t="s">
        <v>186</v>
      </c>
      <c r="G143" s="235"/>
      <c r="H143" s="237" t="s">
        <v>32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153</v>
      </c>
      <c r="AU143" s="244" t="s">
        <v>87</v>
      </c>
      <c r="AV143" s="13" t="s">
        <v>85</v>
      </c>
      <c r="AW143" s="13" t="s">
        <v>39</v>
      </c>
      <c r="AX143" s="13" t="s">
        <v>78</v>
      </c>
      <c r="AY143" s="244" t="s">
        <v>141</v>
      </c>
    </row>
    <row r="144" s="14" customFormat="1">
      <c r="A144" s="14"/>
      <c r="B144" s="245"/>
      <c r="C144" s="246"/>
      <c r="D144" s="236" t="s">
        <v>153</v>
      </c>
      <c r="E144" s="247" t="s">
        <v>32</v>
      </c>
      <c r="F144" s="248" t="s">
        <v>187</v>
      </c>
      <c r="G144" s="246"/>
      <c r="H144" s="249">
        <v>8.016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153</v>
      </c>
      <c r="AU144" s="255" t="s">
        <v>87</v>
      </c>
      <c r="AV144" s="14" t="s">
        <v>87</v>
      </c>
      <c r="AW144" s="14" t="s">
        <v>39</v>
      </c>
      <c r="AX144" s="14" t="s">
        <v>78</v>
      </c>
      <c r="AY144" s="255" t="s">
        <v>141</v>
      </c>
    </row>
    <row r="145" s="13" customFormat="1">
      <c r="A145" s="13"/>
      <c r="B145" s="234"/>
      <c r="C145" s="235"/>
      <c r="D145" s="236" t="s">
        <v>153</v>
      </c>
      <c r="E145" s="237" t="s">
        <v>32</v>
      </c>
      <c r="F145" s="238" t="s">
        <v>188</v>
      </c>
      <c r="G145" s="235"/>
      <c r="H145" s="237" t="s">
        <v>32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153</v>
      </c>
      <c r="AU145" s="244" t="s">
        <v>87</v>
      </c>
      <c r="AV145" s="13" t="s">
        <v>85</v>
      </c>
      <c r="AW145" s="13" t="s">
        <v>39</v>
      </c>
      <c r="AX145" s="13" t="s">
        <v>78</v>
      </c>
      <c r="AY145" s="244" t="s">
        <v>141</v>
      </c>
    </row>
    <row r="146" s="13" customFormat="1">
      <c r="A146" s="13"/>
      <c r="B146" s="234"/>
      <c r="C146" s="235"/>
      <c r="D146" s="236" t="s">
        <v>153</v>
      </c>
      <c r="E146" s="237" t="s">
        <v>32</v>
      </c>
      <c r="F146" s="238" t="s">
        <v>159</v>
      </c>
      <c r="G146" s="235"/>
      <c r="H146" s="237" t="s">
        <v>32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153</v>
      </c>
      <c r="AU146" s="244" t="s">
        <v>87</v>
      </c>
      <c r="AV146" s="13" t="s">
        <v>85</v>
      </c>
      <c r="AW146" s="13" t="s">
        <v>39</v>
      </c>
      <c r="AX146" s="13" t="s">
        <v>78</v>
      </c>
      <c r="AY146" s="244" t="s">
        <v>141</v>
      </c>
    </row>
    <row r="147" s="14" customFormat="1">
      <c r="A147" s="14"/>
      <c r="B147" s="245"/>
      <c r="C147" s="246"/>
      <c r="D147" s="236" t="s">
        <v>153</v>
      </c>
      <c r="E147" s="247" t="s">
        <v>32</v>
      </c>
      <c r="F147" s="248" t="s">
        <v>160</v>
      </c>
      <c r="G147" s="246"/>
      <c r="H147" s="249">
        <v>2.2799999999999998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153</v>
      </c>
      <c r="AU147" s="255" t="s">
        <v>87</v>
      </c>
      <c r="AV147" s="14" t="s">
        <v>87</v>
      </c>
      <c r="AW147" s="14" t="s">
        <v>39</v>
      </c>
      <c r="AX147" s="14" t="s">
        <v>78</v>
      </c>
      <c r="AY147" s="255" t="s">
        <v>141</v>
      </c>
    </row>
    <row r="148" s="13" customFormat="1">
      <c r="A148" s="13"/>
      <c r="B148" s="234"/>
      <c r="C148" s="235"/>
      <c r="D148" s="236" t="s">
        <v>153</v>
      </c>
      <c r="E148" s="237" t="s">
        <v>32</v>
      </c>
      <c r="F148" s="238" t="s">
        <v>189</v>
      </c>
      <c r="G148" s="235"/>
      <c r="H148" s="237" t="s">
        <v>32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153</v>
      </c>
      <c r="AU148" s="244" t="s">
        <v>87</v>
      </c>
      <c r="AV148" s="13" t="s">
        <v>85</v>
      </c>
      <c r="AW148" s="13" t="s">
        <v>39</v>
      </c>
      <c r="AX148" s="13" t="s">
        <v>78</v>
      </c>
      <c r="AY148" s="244" t="s">
        <v>141</v>
      </c>
    </row>
    <row r="149" s="14" customFormat="1">
      <c r="A149" s="14"/>
      <c r="B149" s="245"/>
      <c r="C149" s="246"/>
      <c r="D149" s="236" t="s">
        <v>153</v>
      </c>
      <c r="E149" s="247" t="s">
        <v>32</v>
      </c>
      <c r="F149" s="248" t="s">
        <v>190</v>
      </c>
      <c r="G149" s="246"/>
      <c r="H149" s="249">
        <v>0.54000000000000004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153</v>
      </c>
      <c r="AU149" s="255" t="s">
        <v>87</v>
      </c>
      <c r="AV149" s="14" t="s">
        <v>87</v>
      </c>
      <c r="AW149" s="14" t="s">
        <v>39</v>
      </c>
      <c r="AX149" s="14" t="s">
        <v>78</v>
      </c>
      <c r="AY149" s="255" t="s">
        <v>141</v>
      </c>
    </row>
    <row r="150" s="13" customFormat="1">
      <c r="A150" s="13"/>
      <c r="B150" s="234"/>
      <c r="C150" s="235"/>
      <c r="D150" s="236" t="s">
        <v>153</v>
      </c>
      <c r="E150" s="237" t="s">
        <v>32</v>
      </c>
      <c r="F150" s="238" t="s">
        <v>191</v>
      </c>
      <c r="G150" s="235"/>
      <c r="H150" s="237" t="s">
        <v>32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153</v>
      </c>
      <c r="AU150" s="244" t="s">
        <v>87</v>
      </c>
      <c r="AV150" s="13" t="s">
        <v>85</v>
      </c>
      <c r="AW150" s="13" t="s">
        <v>39</v>
      </c>
      <c r="AX150" s="13" t="s">
        <v>78</v>
      </c>
      <c r="AY150" s="244" t="s">
        <v>141</v>
      </c>
    </row>
    <row r="151" s="13" customFormat="1">
      <c r="A151" s="13"/>
      <c r="B151" s="234"/>
      <c r="C151" s="235"/>
      <c r="D151" s="236" t="s">
        <v>153</v>
      </c>
      <c r="E151" s="237" t="s">
        <v>32</v>
      </c>
      <c r="F151" s="238" t="s">
        <v>162</v>
      </c>
      <c r="G151" s="235"/>
      <c r="H151" s="237" t="s">
        <v>32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153</v>
      </c>
      <c r="AU151" s="244" t="s">
        <v>87</v>
      </c>
      <c r="AV151" s="13" t="s">
        <v>85</v>
      </c>
      <c r="AW151" s="13" t="s">
        <v>39</v>
      </c>
      <c r="AX151" s="13" t="s">
        <v>78</v>
      </c>
      <c r="AY151" s="244" t="s">
        <v>141</v>
      </c>
    </row>
    <row r="152" s="14" customFormat="1">
      <c r="A152" s="14"/>
      <c r="B152" s="245"/>
      <c r="C152" s="246"/>
      <c r="D152" s="236" t="s">
        <v>153</v>
      </c>
      <c r="E152" s="247" t="s">
        <v>32</v>
      </c>
      <c r="F152" s="248" t="s">
        <v>163</v>
      </c>
      <c r="G152" s="246"/>
      <c r="H152" s="249">
        <v>3.8999999999999999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153</v>
      </c>
      <c r="AU152" s="255" t="s">
        <v>87</v>
      </c>
      <c r="AV152" s="14" t="s">
        <v>87</v>
      </c>
      <c r="AW152" s="14" t="s">
        <v>39</v>
      </c>
      <c r="AX152" s="14" t="s">
        <v>78</v>
      </c>
      <c r="AY152" s="255" t="s">
        <v>141</v>
      </c>
    </row>
    <row r="153" s="13" customFormat="1">
      <c r="A153" s="13"/>
      <c r="B153" s="234"/>
      <c r="C153" s="235"/>
      <c r="D153" s="236" t="s">
        <v>153</v>
      </c>
      <c r="E153" s="237" t="s">
        <v>32</v>
      </c>
      <c r="F153" s="238" t="s">
        <v>164</v>
      </c>
      <c r="G153" s="235"/>
      <c r="H153" s="237" t="s">
        <v>32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153</v>
      </c>
      <c r="AU153" s="244" t="s">
        <v>87</v>
      </c>
      <c r="AV153" s="13" t="s">
        <v>85</v>
      </c>
      <c r="AW153" s="13" t="s">
        <v>39</v>
      </c>
      <c r="AX153" s="13" t="s">
        <v>78</v>
      </c>
      <c r="AY153" s="244" t="s">
        <v>141</v>
      </c>
    </row>
    <row r="154" s="14" customFormat="1">
      <c r="A154" s="14"/>
      <c r="B154" s="245"/>
      <c r="C154" s="246"/>
      <c r="D154" s="236" t="s">
        <v>153</v>
      </c>
      <c r="E154" s="247" t="s">
        <v>32</v>
      </c>
      <c r="F154" s="248" t="s">
        <v>165</v>
      </c>
      <c r="G154" s="246"/>
      <c r="H154" s="249">
        <v>3.5099999999999998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153</v>
      </c>
      <c r="AU154" s="255" t="s">
        <v>87</v>
      </c>
      <c r="AV154" s="14" t="s">
        <v>87</v>
      </c>
      <c r="AW154" s="14" t="s">
        <v>39</v>
      </c>
      <c r="AX154" s="14" t="s">
        <v>78</v>
      </c>
      <c r="AY154" s="255" t="s">
        <v>141</v>
      </c>
    </row>
    <row r="155" s="13" customFormat="1">
      <c r="A155" s="13"/>
      <c r="B155" s="234"/>
      <c r="C155" s="235"/>
      <c r="D155" s="236" t="s">
        <v>153</v>
      </c>
      <c r="E155" s="237" t="s">
        <v>32</v>
      </c>
      <c r="F155" s="238" t="s">
        <v>192</v>
      </c>
      <c r="G155" s="235"/>
      <c r="H155" s="237" t="s">
        <v>32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153</v>
      </c>
      <c r="AU155" s="244" t="s">
        <v>87</v>
      </c>
      <c r="AV155" s="13" t="s">
        <v>85</v>
      </c>
      <c r="AW155" s="13" t="s">
        <v>39</v>
      </c>
      <c r="AX155" s="13" t="s">
        <v>78</v>
      </c>
      <c r="AY155" s="244" t="s">
        <v>141</v>
      </c>
    </row>
    <row r="156" s="13" customFormat="1">
      <c r="A156" s="13"/>
      <c r="B156" s="234"/>
      <c r="C156" s="235"/>
      <c r="D156" s="236" t="s">
        <v>153</v>
      </c>
      <c r="E156" s="237" t="s">
        <v>32</v>
      </c>
      <c r="F156" s="238" t="s">
        <v>193</v>
      </c>
      <c r="G156" s="235"/>
      <c r="H156" s="237" t="s">
        <v>32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153</v>
      </c>
      <c r="AU156" s="244" t="s">
        <v>87</v>
      </c>
      <c r="AV156" s="13" t="s">
        <v>85</v>
      </c>
      <c r="AW156" s="13" t="s">
        <v>39</v>
      </c>
      <c r="AX156" s="13" t="s">
        <v>78</v>
      </c>
      <c r="AY156" s="244" t="s">
        <v>141</v>
      </c>
    </row>
    <row r="157" s="14" customFormat="1">
      <c r="A157" s="14"/>
      <c r="B157" s="245"/>
      <c r="C157" s="246"/>
      <c r="D157" s="236" t="s">
        <v>153</v>
      </c>
      <c r="E157" s="247" t="s">
        <v>32</v>
      </c>
      <c r="F157" s="248" t="s">
        <v>194</v>
      </c>
      <c r="G157" s="246"/>
      <c r="H157" s="249">
        <v>0.88500000000000001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153</v>
      </c>
      <c r="AU157" s="255" t="s">
        <v>87</v>
      </c>
      <c r="AV157" s="14" t="s">
        <v>87</v>
      </c>
      <c r="AW157" s="14" t="s">
        <v>39</v>
      </c>
      <c r="AX157" s="14" t="s">
        <v>78</v>
      </c>
      <c r="AY157" s="255" t="s">
        <v>141</v>
      </c>
    </row>
    <row r="158" s="13" customFormat="1">
      <c r="A158" s="13"/>
      <c r="B158" s="234"/>
      <c r="C158" s="235"/>
      <c r="D158" s="236" t="s">
        <v>153</v>
      </c>
      <c r="E158" s="237" t="s">
        <v>32</v>
      </c>
      <c r="F158" s="238" t="s">
        <v>195</v>
      </c>
      <c r="G158" s="235"/>
      <c r="H158" s="237" t="s">
        <v>32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153</v>
      </c>
      <c r="AU158" s="244" t="s">
        <v>87</v>
      </c>
      <c r="AV158" s="13" t="s">
        <v>85</v>
      </c>
      <c r="AW158" s="13" t="s">
        <v>39</v>
      </c>
      <c r="AX158" s="13" t="s">
        <v>78</v>
      </c>
      <c r="AY158" s="244" t="s">
        <v>141</v>
      </c>
    </row>
    <row r="159" s="14" customFormat="1">
      <c r="A159" s="14"/>
      <c r="B159" s="245"/>
      <c r="C159" s="246"/>
      <c r="D159" s="236" t="s">
        <v>153</v>
      </c>
      <c r="E159" s="247" t="s">
        <v>32</v>
      </c>
      <c r="F159" s="248" t="s">
        <v>196</v>
      </c>
      <c r="G159" s="246"/>
      <c r="H159" s="249">
        <v>2.9249999999999998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153</v>
      </c>
      <c r="AU159" s="255" t="s">
        <v>87</v>
      </c>
      <c r="AV159" s="14" t="s">
        <v>87</v>
      </c>
      <c r="AW159" s="14" t="s">
        <v>39</v>
      </c>
      <c r="AX159" s="14" t="s">
        <v>78</v>
      </c>
      <c r="AY159" s="255" t="s">
        <v>141</v>
      </c>
    </row>
    <row r="160" s="13" customFormat="1">
      <c r="A160" s="13"/>
      <c r="B160" s="234"/>
      <c r="C160" s="235"/>
      <c r="D160" s="236" t="s">
        <v>153</v>
      </c>
      <c r="E160" s="237" t="s">
        <v>32</v>
      </c>
      <c r="F160" s="238" t="s">
        <v>197</v>
      </c>
      <c r="G160" s="235"/>
      <c r="H160" s="237" t="s">
        <v>32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153</v>
      </c>
      <c r="AU160" s="244" t="s">
        <v>87</v>
      </c>
      <c r="AV160" s="13" t="s">
        <v>85</v>
      </c>
      <c r="AW160" s="13" t="s">
        <v>39</v>
      </c>
      <c r="AX160" s="13" t="s">
        <v>78</v>
      </c>
      <c r="AY160" s="244" t="s">
        <v>141</v>
      </c>
    </row>
    <row r="161" s="13" customFormat="1">
      <c r="A161" s="13"/>
      <c r="B161" s="234"/>
      <c r="C161" s="235"/>
      <c r="D161" s="236" t="s">
        <v>153</v>
      </c>
      <c r="E161" s="237" t="s">
        <v>32</v>
      </c>
      <c r="F161" s="238" t="s">
        <v>195</v>
      </c>
      <c r="G161" s="235"/>
      <c r="H161" s="237" t="s">
        <v>32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153</v>
      </c>
      <c r="AU161" s="244" t="s">
        <v>87</v>
      </c>
      <c r="AV161" s="13" t="s">
        <v>85</v>
      </c>
      <c r="AW161" s="13" t="s">
        <v>39</v>
      </c>
      <c r="AX161" s="13" t="s">
        <v>78</v>
      </c>
      <c r="AY161" s="244" t="s">
        <v>141</v>
      </c>
    </row>
    <row r="162" s="14" customFormat="1">
      <c r="A162" s="14"/>
      <c r="B162" s="245"/>
      <c r="C162" s="246"/>
      <c r="D162" s="236" t="s">
        <v>153</v>
      </c>
      <c r="E162" s="247" t="s">
        <v>32</v>
      </c>
      <c r="F162" s="248" t="s">
        <v>198</v>
      </c>
      <c r="G162" s="246"/>
      <c r="H162" s="249">
        <v>0.97499999999999998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153</v>
      </c>
      <c r="AU162" s="255" t="s">
        <v>87</v>
      </c>
      <c r="AV162" s="14" t="s">
        <v>87</v>
      </c>
      <c r="AW162" s="14" t="s">
        <v>39</v>
      </c>
      <c r="AX162" s="14" t="s">
        <v>78</v>
      </c>
      <c r="AY162" s="255" t="s">
        <v>141</v>
      </c>
    </row>
    <row r="163" s="13" customFormat="1">
      <c r="A163" s="13"/>
      <c r="B163" s="234"/>
      <c r="C163" s="235"/>
      <c r="D163" s="236" t="s">
        <v>153</v>
      </c>
      <c r="E163" s="237" t="s">
        <v>32</v>
      </c>
      <c r="F163" s="238" t="s">
        <v>199</v>
      </c>
      <c r="G163" s="235"/>
      <c r="H163" s="237" t="s">
        <v>32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153</v>
      </c>
      <c r="AU163" s="244" t="s">
        <v>87</v>
      </c>
      <c r="AV163" s="13" t="s">
        <v>85</v>
      </c>
      <c r="AW163" s="13" t="s">
        <v>39</v>
      </c>
      <c r="AX163" s="13" t="s">
        <v>78</v>
      </c>
      <c r="AY163" s="244" t="s">
        <v>141</v>
      </c>
    </row>
    <row r="164" s="14" customFormat="1">
      <c r="A164" s="14"/>
      <c r="B164" s="245"/>
      <c r="C164" s="246"/>
      <c r="D164" s="236" t="s">
        <v>153</v>
      </c>
      <c r="E164" s="247" t="s">
        <v>32</v>
      </c>
      <c r="F164" s="248" t="s">
        <v>200</v>
      </c>
      <c r="G164" s="246"/>
      <c r="H164" s="249">
        <v>1.089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153</v>
      </c>
      <c r="AU164" s="255" t="s">
        <v>87</v>
      </c>
      <c r="AV164" s="14" t="s">
        <v>87</v>
      </c>
      <c r="AW164" s="14" t="s">
        <v>39</v>
      </c>
      <c r="AX164" s="14" t="s">
        <v>78</v>
      </c>
      <c r="AY164" s="255" t="s">
        <v>141</v>
      </c>
    </row>
    <row r="165" s="13" customFormat="1">
      <c r="A165" s="13"/>
      <c r="B165" s="234"/>
      <c r="C165" s="235"/>
      <c r="D165" s="236" t="s">
        <v>153</v>
      </c>
      <c r="E165" s="237" t="s">
        <v>32</v>
      </c>
      <c r="F165" s="238" t="s">
        <v>188</v>
      </c>
      <c r="G165" s="235"/>
      <c r="H165" s="237" t="s">
        <v>32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153</v>
      </c>
      <c r="AU165" s="244" t="s">
        <v>87</v>
      </c>
      <c r="AV165" s="13" t="s">
        <v>85</v>
      </c>
      <c r="AW165" s="13" t="s">
        <v>39</v>
      </c>
      <c r="AX165" s="13" t="s">
        <v>78</v>
      </c>
      <c r="AY165" s="244" t="s">
        <v>141</v>
      </c>
    </row>
    <row r="166" s="13" customFormat="1">
      <c r="A166" s="13"/>
      <c r="B166" s="234"/>
      <c r="C166" s="235"/>
      <c r="D166" s="236" t="s">
        <v>153</v>
      </c>
      <c r="E166" s="237" t="s">
        <v>32</v>
      </c>
      <c r="F166" s="238" t="s">
        <v>157</v>
      </c>
      <c r="G166" s="235"/>
      <c r="H166" s="237" t="s">
        <v>32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153</v>
      </c>
      <c r="AU166" s="244" t="s">
        <v>87</v>
      </c>
      <c r="AV166" s="13" t="s">
        <v>85</v>
      </c>
      <c r="AW166" s="13" t="s">
        <v>39</v>
      </c>
      <c r="AX166" s="13" t="s">
        <v>78</v>
      </c>
      <c r="AY166" s="244" t="s">
        <v>141</v>
      </c>
    </row>
    <row r="167" s="14" customFormat="1">
      <c r="A167" s="14"/>
      <c r="B167" s="245"/>
      <c r="C167" s="246"/>
      <c r="D167" s="236" t="s">
        <v>153</v>
      </c>
      <c r="E167" s="247" t="s">
        <v>32</v>
      </c>
      <c r="F167" s="248" t="s">
        <v>158</v>
      </c>
      <c r="G167" s="246"/>
      <c r="H167" s="249">
        <v>2.028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153</v>
      </c>
      <c r="AU167" s="255" t="s">
        <v>87</v>
      </c>
      <c r="AV167" s="14" t="s">
        <v>87</v>
      </c>
      <c r="AW167" s="14" t="s">
        <v>39</v>
      </c>
      <c r="AX167" s="14" t="s">
        <v>78</v>
      </c>
      <c r="AY167" s="255" t="s">
        <v>141</v>
      </c>
    </row>
    <row r="168" s="13" customFormat="1">
      <c r="A168" s="13"/>
      <c r="B168" s="234"/>
      <c r="C168" s="235"/>
      <c r="D168" s="236" t="s">
        <v>153</v>
      </c>
      <c r="E168" s="237" t="s">
        <v>32</v>
      </c>
      <c r="F168" s="238" t="s">
        <v>191</v>
      </c>
      <c r="G168" s="235"/>
      <c r="H168" s="237" t="s">
        <v>32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153</v>
      </c>
      <c r="AU168" s="244" t="s">
        <v>87</v>
      </c>
      <c r="AV168" s="13" t="s">
        <v>85</v>
      </c>
      <c r="AW168" s="13" t="s">
        <v>39</v>
      </c>
      <c r="AX168" s="13" t="s">
        <v>78</v>
      </c>
      <c r="AY168" s="244" t="s">
        <v>141</v>
      </c>
    </row>
    <row r="169" s="13" customFormat="1">
      <c r="A169" s="13"/>
      <c r="B169" s="234"/>
      <c r="C169" s="235"/>
      <c r="D169" s="236" t="s">
        <v>153</v>
      </c>
      <c r="E169" s="237" t="s">
        <v>32</v>
      </c>
      <c r="F169" s="238" t="s">
        <v>166</v>
      </c>
      <c r="G169" s="235"/>
      <c r="H169" s="237" t="s">
        <v>32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153</v>
      </c>
      <c r="AU169" s="244" t="s">
        <v>87</v>
      </c>
      <c r="AV169" s="13" t="s">
        <v>85</v>
      </c>
      <c r="AW169" s="13" t="s">
        <v>39</v>
      </c>
      <c r="AX169" s="13" t="s">
        <v>78</v>
      </c>
      <c r="AY169" s="244" t="s">
        <v>141</v>
      </c>
    </row>
    <row r="170" s="14" customFormat="1">
      <c r="A170" s="14"/>
      <c r="B170" s="245"/>
      <c r="C170" s="246"/>
      <c r="D170" s="236" t="s">
        <v>153</v>
      </c>
      <c r="E170" s="247" t="s">
        <v>32</v>
      </c>
      <c r="F170" s="248" t="s">
        <v>201</v>
      </c>
      <c r="G170" s="246"/>
      <c r="H170" s="249">
        <v>1.1100000000000001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153</v>
      </c>
      <c r="AU170" s="255" t="s">
        <v>87</v>
      </c>
      <c r="AV170" s="14" t="s">
        <v>87</v>
      </c>
      <c r="AW170" s="14" t="s">
        <v>39</v>
      </c>
      <c r="AX170" s="14" t="s">
        <v>78</v>
      </c>
      <c r="AY170" s="255" t="s">
        <v>141</v>
      </c>
    </row>
    <row r="171" s="13" customFormat="1">
      <c r="A171" s="13"/>
      <c r="B171" s="234"/>
      <c r="C171" s="235"/>
      <c r="D171" s="236" t="s">
        <v>153</v>
      </c>
      <c r="E171" s="237" t="s">
        <v>32</v>
      </c>
      <c r="F171" s="238" t="s">
        <v>191</v>
      </c>
      <c r="G171" s="235"/>
      <c r="H171" s="237" t="s">
        <v>32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153</v>
      </c>
      <c r="AU171" s="244" t="s">
        <v>87</v>
      </c>
      <c r="AV171" s="13" t="s">
        <v>85</v>
      </c>
      <c r="AW171" s="13" t="s">
        <v>39</v>
      </c>
      <c r="AX171" s="13" t="s">
        <v>78</v>
      </c>
      <c r="AY171" s="244" t="s">
        <v>141</v>
      </c>
    </row>
    <row r="172" s="13" customFormat="1">
      <c r="A172" s="13"/>
      <c r="B172" s="234"/>
      <c r="C172" s="235"/>
      <c r="D172" s="236" t="s">
        <v>153</v>
      </c>
      <c r="E172" s="237" t="s">
        <v>32</v>
      </c>
      <c r="F172" s="238" t="s">
        <v>176</v>
      </c>
      <c r="G172" s="235"/>
      <c r="H172" s="237" t="s">
        <v>32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153</v>
      </c>
      <c r="AU172" s="244" t="s">
        <v>87</v>
      </c>
      <c r="AV172" s="13" t="s">
        <v>85</v>
      </c>
      <c r="AW172" s="13" t="s">
        <v>39</v>
      </c>
      <c r="AX172" s="13" t="s">
        <v>78</v>
      </c>
      <c r="AY172" s="244" t="s">
        <v>141</v>
      </c>
    </row>
    <row r="173" s="14" customFormat="1">
      <c r="A173" s="14"/>
      <c r="B173" s="245"/>
      <c r="C173" s="246"/>
      <c r="D173" s="236" t="s">
        <v>153</v>
      </c>
      <c r="E173" s="247" t="s">
        <v>32</v>
      </c>
      <c r="F173" s="248" t="s">
        <v>177</v>
      </c>
      <c r="G173" s="246"/>
      <c r="H173" s="249">
        <v>3.012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153</v>
      </c>
      <c r="AU173" s="255" t="s">
        <v>87</v>
      </c>
      <c r="AV173" s="14" t="s">
        <v>87</v>
      </c>
      <c r="AW173" s="14" t="s">
        <v>39</v>
      </c>
      <c r="AX173" s="14" t="s">
        <v>78</v>
      </c>
      <c r="AY173" s="255" t="s">
        <v>141</v>
      </c>
    </row>
    <row r="174" s="13" customFormat="1">
      <c r="A174" s="13"/>
      <c r="B174" s="234"/>
      <c r="C174" s="235"/>
      <c r="D174" s="236" t="s">
        <v>153</v>
      </c>
      <c r="E174" s="237" t="s">
        <v>32</v>
      </c>
      <c r="F174" s="238" t="s">
        <v>180</v>
      </c>
      <c r="G174" s="235"/>
      <c r="H174" s="237" t="s">
        <v>32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153</v>
      </c>
      <c r="AU174" s="244" t="s">
        <v>87</v>
      </c>
      <c r="AV174" s="13" t="s">
        <v>85</v>
      </c>
      <c r="AW174" s="13" t="s">
        <v>39</v>
      </c>
      <c r="AX174" s="13" t="s">
        <v>78</v>
      </c>
      <c r="AY174" s="244" t="s">
        <v>141</v>
      </c>
    </row>
    <row r="175" s="14" customFormat="1">
      <c r="A175" s="14"/>
      <c r="B175" s="245"/>
      <c r="C175" s="246"/>
      <c r="D175" s="236" t="s">
        <v>153</v>
      </c>
      <c r="E175" s="247" t="s">
        <v>32</v>
      </c>
      <c r="F175" s="248" t="s">
        <v>202</v>
      </c>
      <c r="G175" s="246"/>
      <c r="H175" s="249">
        <v>8.0999999999999996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153</v>
      </c>
      <c r="AU175" s="255" t="s">
        <v>87</v>
      </c>
      <c r="AV175" s="14" t="s">
        <v>87</v>
      </c>
      <c r="AW175" s="14" t="s">
        <v>39</v>
      </c>
      <c r="AX175" s="14" t="s">
        <v>78</v>
      </c>
      <c r="AY175" s="255" t="s">
        <v>141</v>
      </c>
    </row>
    <row r="176" s="13" customFormat="1">
      <c r="A176" s="13"/>
      <c r="B176" s="234"/>
      <c r="C176" s="235"/>
      <c r="D176" s="236" t="s">
        <v>153</v>
      </c>
      <c r="E176" s="237" t="s">
        <v>32</v>
      </c>
      <c r="F176" s="238" t="s">
        <v>203</v>
      </c>
      <c r="G176" s="235"/>
      <c r="H176" s="237" t="s">
        <v>32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153</v>
      </c>
      <c r="AU176" s="244" t="s">
        <v>87</v>
      </c>
      <c r="AV176" s="13" t="s">
        <v>85</v>
      </c>
      <c r="AW176" s="13" t="s">
        <v>39</v>
      </c>
      <c r="AX176" s="13" t="s">
        <v>78</v>
      </c>
      <c r="AY176" s="244" t="s">
        <v>141</v>
      </c>
    </row>
    <row r="177" s="14" customFormat="1">
      <c r="A177" s="14"/>
      <c r="B177" s="245"/>
      <c r="C177" s="246"/>
      <c r="D177" s="236" t="s">
        <v>153</v>
      </c>
      <c r="E177" s="247" t="s">
        <v>32</v>
      </c>
      <c r="F177" s="248" t="s">
        <v>204</v>
      </c>
      <c r="G177" s="246"/>
      <c r="H177" s="249">
        <v>1.44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153</v>
      </c>
      <c r="AU177" s="255" t="s">
        <v>87</v>
      </c>
      <c r="AV177" s="14" t="s">
        <v>87</v>
      </c>
      <c r="AW177" s="14" t="s">
        <v>39</v>
      </c>
      <c r="AX177" s="14" t="s">
        <v>78</v>
      </c>
      <c r="AY177" s="255" t="s">
        <v>141</v>
      </c>
    </row>
    <row r="178" s="13" customFormat="1">
      <c r="A178" s="13"/>
      <c r="B178" s="234"/>
      <c r="C178" s="235"/>
      <c r="D178" s="236" t="s">
        <v>153</v>
      </c>
      <c r="E178" s="237" t="s">
        <v>32</v>
      </c>
      <c r="F178" s="238" t="s">
        <v>205</v>
      </c>
      <c r="G178" s="235"/>
      <c r="H178" s="237" t="s">
        <v>32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153</v>
      </c>
      <c r="AU178" s="244" t="s">
        <v>87</v>
      </c>
      <c r="AV178" s="13" t="s">
        <v>85</v>
      </c>
      <c r="AW178" s="13" t="s">
        <v>39</v>
      </c>
      <c r="AX178" s="13" t="s">
        <v>78</v>
      </c>
      <c r="AY178" s="244" t="s">
        <v>141</v>
      </c>
    </row>
    <row r="179" s="14" customFormat="1">
      <c r="A179" s="14"/>
      <c r="B179" s="245"/>
      <c r="C179" s="246"/>
      <c r="D179" s="236" t="s">
        <v>153</v>
      </c>
      <c r="E179" s="247" t="s">
        <v>32</v>
      </c>
      <c r="F179" s="248" t="s">
        <v>206</v>
      </c>
      <c r="G179" s="246"/>
      <c r="H179" s="249">
        <v>9.8100000000000005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153</v>
      </c>
      <c r="AU179" s="255" t="s">
        <v>87</v>
      </c>
      <c r="AV179" s="14" t="s">
        <v>87</v>
      </c>
      <c r="AW179" s="14" t="s">
        <v>39</v>
      </c>
      <c r="AX179" s="14" t="s">
        <v>78</v>
      </c>
      <c r="AY179" s="255" t="s">
        <v>141</v>
      </c>
    </row>
    <row r="180" s="13" customFormat="1">
      <c r="A180" s="13"/>
      <c r="B180" s="234"/>
      <c r="C180" s="235"/>
      <c r="D180" s="236" t="s">
        <v>153</v>
      </c>
      <c r="E180" s="237" t="s">
        <v>32</v>
      </c>
      <c r="F180" s="238" t="s">
        <v>192</v>
      </c>
      <c r="G180" s="235"/>
      <c r="H180" s="237" t="s">
        <v>32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153</v>
      </c>
      <c r="AU180" s="244" t="s">
        <v>87</v>
      </c>
      <c r="AV180" s="13" t="s">
        <v>85</v>
      </c>
      <c r="AW180" s="13" t="s">
        <v>39</v>
      </c>
      <c r="AX180" s="13" t="s">
        <v>78</v>
      </c>
      <c r="AY180" s="244" t="s">
        <v>141</v>
      </c>
    </row>
    <row r="181" s="13" customFormat="1">
      <c r="A181" s="13"/>
      <c r="B181" s="234"/>
      <c r="C181" s="235"/>
      <c r="D181" s="236" t="s">
        <v>153</v>
      </c>
      <c r="E181" s="237" t="s">
        <v>32</v>
      </c>
      <c r="F181" s="238" t="s">
        <v>207</v>
      </c>
      <c r="G181" s="235"/>
      <c r="H181" s="237" t="s">
        <v>32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153</v>
      </c>
      <c r="AU181" s="244" t="s">
        <v>87</v>
      </c>
      <c r="AV181" s="13" t="s">
        <v>85</v>
      </c>
      <c r="AW181" s="13" t="s">
        <v>39</v>
      </c>
      <c r="AX181" s="13" t="s">
        <v>78</v>
      </c>
      <c r="AY181" s="244" t="s">
        <v>141</v>
      </c>
    </row>
    <row r="182" s="14" customFormat="1">
      <c r="A182" s="14"/>
      <c r="B182" s="245"/>
      <c r="C182" s="246"/>
      <c r="D182" s="236" t="s">
        <v>153</v>
      </c>
      <c r="E182" s="247" t="s">
        <v>32</v>
      </c>
      <c r="F182" s="248" t="s">
        <v>208</v>
      </c>
      <c r="G182" s="246"/>
      <c r="H182" s="249">
        <v>25.199999999999999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153</v>
      </c>
      <c r="AU182" s="255" t="s">
        <v>87</v>
      </c>
      <c r="AV182" s="14" t="s">
        <v>87</v>
      </c>
      <c r="AW182" s="14" t="s">
        <v>39</v>
      </c>
      <c r="AX182" s="14" t="s">
        <v>78</v>
      </c>
      <c r="AY182" s="255" t="s">
        <v>141</v>
      </c>
    </row>
    <row r="183" s="13" customFormat="1">
      <c r="A183" s="13"/>
      <c r="B183" s="234"/>
      <c r="C183" s="235"/>
      <c r="D183" s="236" t="s">
        <v>153</v>
      </c>
      <c r="E183" s="237" t="s">
        <v>32</v>
      </c>
      <c r="F183" s="238" t="s">
        <v>209</v>
      </c>
      <c r="G183" s="235"/>
      <c r="H183" s="237" t="s">
        <v>32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153</v>
      </c>
      <c r="AU183" s="244" t="s">
        <v>87</v>
      </c>
      <c r="AV183" s="13" t="s">
        <v>85</v>
      </c>
      <c r="AW183" s="13" t="s">
        <v>39</v>
      </c>
      <c r="AX183" s="13" t="s">
        <v>78</v>
      </c>
      <c r="AY183" s="244" t="s">
        <v>141</v>
      </c>
    </row>
    <row r="184" s="14" customFormat="1">
      <c r="A184" s="14"/>
      <c r="B184" s="245"/>
      <c r="C184" s="246"/>
      <c r="D184" s="236" t="s">
        <v>153</v>
      </c>
      <c r="E184" s="247" t="s">
        <v>32</v>
      </c>
      <c r="F184" s="248" t="s">
        <v>210</v>
      </c>
      <c r="G184" s="246"/>
      <c r="H184" s="249">
        <v>1.6499999999999999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153</v>
      </c>
      <c r="AU184" s="255" t="s">
        <v>87</v>
      </c>
      <c r="AV184" s="14" t="s">
        <v>87</v>
      </c>
      <c r="AW184" s="14" t="s">
        <v>39</v>
      </c>
      <c r="AX184" s="14" t="s">
        <v>78</v>
      </c>
      <c r="AY184" s="255" t="s">
        <v>141</v>
      </c>
    </row>
    <row r="185" s="13" customFormat="1">
      <c r="A185" s="13"/>
      <c r="B185" s="234"/>
      <c r="C185" s="235"/>
      <c r="D185" s="236" t="s">
        <v>153</v>
      </c>
      <c r="E185" s="237" t="s">
        <v>32</v>
      </c>
      <c r="F185" s="238" t="s">
        <v>211</v>
      </c>
      <c r="G185" s="235"/>
      <c r="H185" s="237" t="s">
        <v>32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153</v>
      </c>
      <c r="AU185" s="244" t="s">
        <v>87</v>
      </c>
      <c r="AV185" s="13" t="s">
        <v>85</v>
      </c>
      <c r="AW185" s="13" t="s">
        <v>39</v>
      </c>
      <c r="AX185" s="13" t="s">
        <v>78</v>
      </c>
      <c r="AY185" s="244" t="s">
        <v>141</v>
      </c>
    </row>
    <row r="186" s="14" customFormat="1">
      <c r="A186" s="14"/>
      <c r="B186" s="245"/>
      <c r="C186" s="246"/>
      <c r="D186" s="236" t="s">
        <v>153</v>
      </c>
      <c r="E186" s="247" t="s">
        <v>32</v>
      </c>
      <c r="F186" s="248" t="s">
        <v>212</v>
      </c>
      <c r="G186" s="246"/>
      <c r="H186" s="249">
        <v>4.7699999999999996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153</v>
      </c>
      <c r="AU186" s="255" t="s">
        <v>87</v>
      </c>
      <c r="AV186" s="14" t="s">
        <v>87</v>
      </c>
      <c r="AW186" s="14" t="s">
        <v>39</v>
      </c>
      <c r="AX186" s="14" t="s">
        <v>78</v>
      </c>
      <c r="AY186" s="255" t="s">
        <v>141</v>
      </c>
    </row>
    <row r="187" s="13" customFormat="1">
      <c r="A187" s="13"/>
      <c r="B187" s="234"/>
      <c r="C187" s="235"/>
      <c r="D187" s="236" t="s">
        <v>153</v>
      </c>
      <c r="E187" s="237" t="s">
        <v>32</v>
      </c>
      <c r="F187" s="238" t="s">
        <v>197</v>
      </c>
      <c r="G187" s="235"/>
      <c r="H187" s="237" t="s">
        <v>32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153</v>
      </c>
      <c r="AU187" s="244" t="s">
        <v>87</v>
      </c>
      <c r="AV187" s="13" t="s">
        <v>85</v>
      </c>
      <c r="AW187" s="13" t="s">
        <v>39</v>
      </c>
      <c r="AX187" s="13" t="s">
        <v>78</v>
      </c>
      <c r="AY187" s="244" t="s">
        <v>141</v>
      </c>
    </row>
    <row r="188" s="13" customFormat="1">
      <c r="A188" s="13"/>
      <c r="B188" s="234"/>
      <c r="C188" s="235"/>
      <c r="D188" s="236" t="s">
        <v>153</v>
      </c>
      <c r="E188" s="237" t="s">
        <v>32</v>
      </c>
      <c r="F188" s="238" t="s">
        <v>213</v>
      </c>
      <c r="G188" s="235"/>
      <c r="H188" s="237" t="s">
        <v>32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153</v>
      </c>
      <c r="AU188" s="244" t="s">
        <v>87</v>
      </c>
      <c r="AV188" s="13" t="s">
        <v>85</v>
      </c>
      <c r="AW188" s="13" t="s">
        <v>39</v>
      </c>
      <c r="AX188" s="13" t="s">
        <v>78</v>
      </c>
      <c r="AY188" s="244" t="s">
        <v>141</v>
      </c>
    </row>
    <row r="189" s="14" customFormat="1">
      <c r="A189" s="14"/>
      <c r="B189" s="245"/>
      <c r="C189" s="246"/>
      <c r="D189" s="236" t="s">
        <v>153</v>
      </c>
      <c r="E189" s="247" t="s">
        <v>32</v>
      </c>
      <c r="F189" s="248" t="s">
        <v>214</v>
      </c>
      <c r="G189" s="246"/>
      <c r="H189" s="249">
        <v>18.876000000000001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153</v>
      </c>
      <c r="AU189" s="255" t="s">
        <v>87</v>
      </c>
      <c r="AV189" s="14" t="s">
        <v>87</v>
      </c>
      <c r="AW189" s="14" t="s">
        <v>39</v>
      </c>
      <c r="AX189" s="14" t="s">
        <v>78</v>
      </c>
      <c r="AY189" s="255" t="s">
        <v>141</v>
      </c>
    </row>
    <row r="190" s="13" customFormat="1">
      <c r="A190" s="13"/>
      <c r="B190" s="234"/>
      <c r="C190" s="235"/>
      <c r="D190" s="236" t="s">
        <v>153</v>
      </c>
      <c r="E190" s="237" t="s">
        <v>32</v>
      </c>
      <c r="F190" s="238" t="s">
        <v>215</v>
      </c>
      <c r="G190" s="235"/>
      <c r="H190" s="237" t="s">
        <v>32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153</v>
      </c>
      <c r="AU190" s="244" t="s">
        <v>87</v>
      </c>
      <c r="AV190" s="13" t="s">
        <v>85</v>
      </c>
      <c r="AW190" s="13" t="s">
        <v>39</v>
      </c>
      <c r="AX190" s="13" t="s">
        <v>78</v>
      </c>
      <c r="AY190" s="244" t="s">
        <v>141</v>
      </c>
    </row>
    <row r="191" s="14" customFormat="1">
      <c r="A191" s="14"/>
      <c r="B191" s="245"/>
      <c r="C191" s="246"/>
      <c r="D191" s="236" t="s">
        <v>153</v>
      </c>
      <c r="E191" s="247" t="s">
        <v>32</v>
      </c>
      <c r="F191" s="248" t="s">
        <v>216</v>
      </c>
      <c r="G191" s="246"/>
      <c r="H191" s="249">
        <v>1.2869999999999999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153</v>
      </c>
      <c r="AU191" s="255" t="s">
        <v>87</v>
      </c>
      <c r="AV191" s="14" t="s">
        <v>87</v>
      </c>
      <c r="AW191" s="14" t="s">
        <v>39</v>
      </c>
      <c r="AX191" s="14" t="s">
        <v>78</v>
      </c>
      <c r="AY191" s="255" t="s">
        <v>141</v>
      </c>
    </row>
    <row r="192" s="13" customFormat="1">
      <c r="A192" s="13"/>
      <c r="B192" s="234"/>
      <c r="C192" s="235"/>
      <c r="D192" s="236" t="s">
        <v>153</v>
      </c>
      <c r="E192" s="237" t="s">
        <v>32</v>
      </c>
      <c r="F192" s="238" t="s">
        <v>217</v>
      </c>
      <c r="G192" s="235"/>
      <c r="H192" s="237" t="s">
        <v>32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153</v>
      </c>
      <c r="AU192" s="244" t="s">
        <v>87</v>
      </c>
      <c r="AV192" s="13" t="s">
        <v>85</v>
      </c>
      <c r="AW192" s="13" t="s">
        <v>39</v>
      </c>
      <c r="AX192" s="13" t="s">
        <v>78</v>
      </c>
      <c r="AY192" s="244" t="s">
        <v>141</v>
      </c>
    </row>
    <row r="193" s="14" customFormat="1">
      <c r="A193" s="14"/>
      <c r="B193" s="245"/>
      <c r="C193" s="246"/>
      <c r="D193" s="236" t="s">
        <v>153</v>
      </c>
      <c r="E193" s="247" t="s">
        <v>32</v>
      </c>
      <c r="F193" s="248" t="s">
        <v>218</v>
      </c>
      <c r="G193" s="246"/>
      <c r="H193" s="249">
        <v>2.5920000000000001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153</v>
      </c>
      <c r="AU193" s="255" t="s">
        <v>87</v>
      </c>
      <c r="AV193" s="14" t="s">
        <v>87</v>
      </c>
      <c r="AW193" s="14" t="s">
        <v>39</v>
      </c>
      <c r="AX193" s="14" t="s">
        <v>78</v>
      </c>
      <c r="AY193" s="255" t="s">
        <v>141</v>
      </c>
    </row>
    <row r="194" s="13" customFormat="1">
      <c r="A194" s="13"/>
      <c r="B194" s="234"/>
      <c r="C194" s="235"/>
      <c r="D194" s="236" t="s">
        <v>153</v>
      </c>
      <c r="E194" s="237" t="s">
        <v>32</v>
      </c>
      <c r="F194" s="238" t="s">
        <v>219</v>
      </c>
      <c r="G194" s="235"/>
      <c r="H194" s="237" t="s">
        <v>32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153</v>
      </c>
      <c r="AU194" s="244" t="s">
        <v>87</v>
      </c>
      <c r="AV194" s="13" t="s">
        <v>85</v>
      </c>
      <c r="AW194" s="13" t="s">
        <v>39</v>
      </c>
      <c r="AX194" s="13" t="s">
        <v>78</v>
      </c>
      <c r="AY194" s="244" t="s">
        <v>141</v>
      </c>
    </row>
    <row r="195" s="14" customFormat="1">
      <c r="A195" s="14"/>
      <c r="B195" s="245"/>
      <c r="C195" s="246"/>
      <c r="D195" s="236" t="s">
        <v>153</v>
      </c>
      <c r="E195" s="247" t="s">
        <v>32</v>
      </c>
      <c r="F195" s="248" t="s">
        <v>220</v>
      </c>
      <c r="G195" s="246"/>
      <c r="H195" s="249">
        <v>1.3620000000000001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153</v>
      </c>
      <c r="AU195" s="255" t="s">
        <v>87</v>
      </c>
      <c r="AV195" s="14" t="s">
        <v>87</v>
      </c>
      <c r="AW195" s="14" t="s">
        <v>39</v>
      </c>
      <c r="AX195" s="14" t="s">
        <v>78</v>
      </c>
      <c r="AY195" s="255" t="s">
        <v>141</v>
      </c>
    </row>
    <row r="196" s="13" customFormat="1">
      <c r="A196" s="13"/>
      <c r="B196" s="234"/>
      <c r="C196" s="235"/>
      <c r="D196" s="236" t="s">
        <v>153</v>
      </c>
      <c r="E196" s="237" t="s">
        <v>32</v>
      </c>
      <c r="F196" s="238" t="s">
        <v>182</v>
      </c>
      <c r="G196" s="235"/>
      <c r="H196" s="237" t="s">
        <v>32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153</v>
      </c>
      <c r="AU196" s="244" t="s">
        <v>87</v>
      </c>
      <c r="AV196" s="13" t="s">
        <v>85</v>
      </c>
      <c r="AW196" s="13" t="s">
        <v>39</v>
      </c>
      <c r="AX196" s="13" t="s">
        <v>78</v>
      </c>
      <c r="AY196" s="244" t="s">
        <v>141</v>
      </c>
    </row>
    <row r="197" s="14" customFormat="1">
      <c r="A197" s="14"/>
      <c r="B197" s="245"/>
      <c r="C197" s="246"/>
      <c r="D197" s="236" t="s">
        <v>153</v>
      </c>
      <c r="E197" s="247" t="s">
        <v>32</v>
      </c>
      <c r="F197" s="248" t="s">
        <v>183</v>
      </c>
      <c r="G197" s="246"/>
      <c r="H197" s="249">
        <v>1.833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153</v>
      </c>
      <c r="AU197" s="255" t="s">
        <v>87</v>
      </c>
      <c r="AV197" s="14" t="s">
        <v>87</v>
      </c>
      <c r="AW197" s="14" t="s">
        <v>39</v>
      </c>
      <c r="AX197" s="14" t="s">
        <v>78</v>
      </c>
      <c r="AY197" s="255" t="s">
        <v>141</v>
      </c>
    </row>
    <row r="198" s="13" customFormat="1">
      <c r="A198" s="13"/>
      <c r="B198" s="234"/>
      <c r="C198" s="235"/>
      <c r="D198" s="236" t="s">
        <v>153</v>
      </c>
      <c r="E198" s="237" t="s">
        <v>32</v>
      </c>
      <c r="F198" s="238" t="s">
        <v>197</v>
      </c>
      <c r="G198" s="235"/>
      <c r="H198" s="237" t="s">
        <v>32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153</v>
      </c>
      <c r="AU198" s="244" t="s">
        <v>87</v>
      </c>
      <c r="AV198" s="13" t="s">
        <v>85</v>
      </c>
      <c r="AW198" s="13" t="s">
        <v>39</v>
      </c>
      <c r="AX198" s="13" t="s">
        <v>78</v>
      </c>
      <c r="AY198" s="244" t="s">
        <v>141</v>
      </c>
    </row>
    <row r="199" s="13" customFormat="1">
      <c r="A199" s="13"/>
      <c r="B199" s="234"/>
      <c r="C199" s="235"/>
      <c r="D199" s="236" t="s">
        <v>153</v>
      </c>
      <c r="E199" s="237" t="s">
        <v>32</v>
      </c>
      <c r="F199" s="238" t="s">
        <v>221</v>
      </c>
      <c r="G199" s="235"/>
      <c r="H199" s="237" t="s">
        <v>32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153</v>
      </c>
      <c r="AU199" s="244" t="s">
        <v>87</v>
      </c>
      <c r="AV199" s="13" t="s">
        <v>85</v>
      </c>
      <c r="AW199" s="13" t="s">
        <v>39</v>
      </c>
      <c r="AX199" s="13" t="s">
        <v>78</v>
      </c>
      <c r="AY199" s="244" t="s">
        <v>141</v>
      </c>
    </row>
    <row r="200" s="14" customFormat="1">
      <c r="A200" s="14"/>
      <c r="B200" s="245"/>
      <c r="C200" s="246"/>
      <c r="D200" s="236" t="s">
        <v>153</v>
      </c>
      <c r="E200" s="247" t="s">
        <v>32</v>
      </c>
      <c r="F200" s="248" t="s">
        <v>222</v>
      </c>
      <c r="G200" s="246"/>
      <c r="H200" s="249">
        <v>6.4980000000000002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153</v>
      </c>
      <c r="AU200" s="255" t="s">
        <v>87</v>
      </c>
      <c r="AV200" s="14" t="s">
        <v>87</v>
      </c>
      <c r="AW200" s="14" t="s">
        <v>39</v>
      </c>
      <c r="AX200" s="14" t="s">
        <v>78</v>
      </c>
      <c r="AY200" s="255" t="s">
        <v>141</v>
      </c>
    </row>
    <row r="201" s="13" customFormat="1">
      <c r="A201" s="13"/>
      <c r="B201" s="234"/>
      <c r="C201" s="235"/>
      <c r="D201" s="236" t="s">
        <v>153</v>
      </c>
      <c r="E201" s="237" t="s">
        <v>32</v>
      </c>
      <c r="F201" s="238" t="s">
        <v>191</v>
      </c>
      <c r="G201" s="235"/>
      <c r="H201" s="237" t="s">
        <v>32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153</v>
      </c>
      <c r="AU201" s="244" t="s">
        <v>87</v>
      </c>
      <c r="AV201" s="13" t="s">
        <v>85</v>
      </c>
      <c r="AW201" s="13" t="s">
        <v>39</v>
      </c>
      <c r="AX201" s="13" t="s">
        <v>78</v>
      </c>
      <c r="AY201" s="244" t="s">
        <v>141</v>
      </c>
    </row>
    <row r="202" s="13" customFormat="1">
      <c r="A202" s="13"/>
      <c r="B202" s="234"/>
      <c r="C202" s="235"/>
      <c r="D202" s="236" t="s">
        <v>153</v>
      </c>
      <c r="E202" s="237" t="s">
        <v>32</v>
      </c>
      <c r="F202" s="238" t="s">
        <v>186</v>
      </c>
      <c r="G202" s="235"/>
      <c r="H202" s="237" t="s">
        <v>32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153</v>
      </c>
      <c r="AU202" s="244" t="s">
        <v>87</v>
      </c>
      <c r="AV202" s="13" t="s">
        <v>85</v>
      </c>
      <c r="AW202" s="13" t="s">
        <v>39</v>
      </c>
      <c r="AX202" s="13" t="s">
        <v>78</v>
      </c>
      <c r="AY202" s="244" t="s">
        <v>141</v>
      </c>
    </row>
    <row r="203" s="14" customFormat="1">
      <c r="A203" s="14"/>
      <c r="B203" s="245"/>
      <c r="C203" s="246"/>
      <c r="D203" s="236" t="s">
        <v>153</v>
      </c>
      <c r="E203" s="247" t="s">
        <v>32</v>
      </c>
      <c r="F203" s="248" t="s">
        <v>187</v>
      </c>
      <c r="G203" s="246"/>
      <c r="H203" s="249">
        <v>8.016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153</v>
      </c>
      <c r="AU203" s="255" t="s">
        <v>87</v>
      </c>
      <c r="AV203" s="14" t="s">
        <v>87</v>
      </c>
      <c r="AW203" s="14" t="s">
        <v>39</v>
      </c>
      <c r="AX203" s="14" t="s">
        <v>78</v>
      </c>
      <c r="AY203" s="255" t="s">
        <v>141</v>
      </c>
    </row>
    <row r="204" s="15" customFormat="1">
      <c r="A204" s="15"/>
      <c r="B204" s="256"/>
      <c r="C204" s="257"/>
      <c r="D204" s="236" t="s">
        <v>153</v>
      </c>
      <c r="E204" s="258" t="s">
        <v>32</v>
      </c>
      <c r="F204" s="259" t="s">
        <v>223</v>
      </c>
      <c r="G204" s="257"/>
      <c r="H204" s="260">
        <v>194.34899999999999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6" t="s">
        <v>153</v>
      </c>
      <c r="AU204" s="266" t="s">
        <v>87</v>
      </c>
      <c r="AV204" s="15" t="s">
        <v>149</v>
      </c>
      <c r="AW204" s="15" t="s">
        <v>39</v>
      </c>
      <c r="AX204" s="15" t="s">
        <v>85</v>
      </c>
      <c r="AY204" s="266" t="s">
        <v>141</v>
      </c>
    </row>
    <row r="205" s="2" customFormat="1" ht="21.75" customHeight="1">
      <c r="A205" s="42"/>
      <c r="B205" s="43"/>
      <c r="C205" s="216" t="s">
        <v>87</v>
      </c>
      <c r="D205" s="216" t="s">
        <v>144</v>
      </c>
      <c r="E205" s="217" t="s">
        <v>224</v>
      </c>
      <c r="F205" s="218" t="s">
        <v>225</v>
      </c>
      <c r="G205" s="219" t="s">
        <v>147</v>
      </c>
      <c r="H205" s="220">
        <v>235</v>
      </c>
      <c r="I205" s="221"/>
      <c r="J205" s="222">
        <f>ROUND(I205*H205,2)</f>
        <v>0</v>
      </c>
      <c r="K205" s="218" t="s">
        <v>148</v>
      </c>
      <c r="L205" s="48"/>
      <c r="M205" s="223" t="s">
        <v>32</v>
      </c>
      <c r="N205" s="224" t="s">
        <v>49</v>
      </c>
      <c r="O205" s="88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R205" s="227" t="s">
        <v>149</v>
      </c>
      <c r="AT205" s="227" t="s">
        <v>144</v>
      </c>
      <c r="AU205" s="227" t="s">
        <v>87</v>
      </c>
      <c r="AY205" s="20" t="s">
        <v>141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0" t="s">
        <v>85</v>
      </c>
      <c r="BK205" s="228">
        <f>ROUND(I205*H205,2)</f>
        <v>0</v>
      </c>
      <c r="BL205" s="20" t="s">
        <v>149</v>
      </c>
      <c r="BM205" s="227" t="s">
        <v>226</v>
      </c>
    </row>
    <row r="206" s="2" customFormat="1">
      <c r="A206" s="42"/>
      <c r="B206" s="43"/>
      <c r="C206" s="44"/>
      <c r="D206" s="229" t="s">
        <v>151</v>
      </c>
      <c r="E206" s="44"/>
      <c r="F206" s="230" t="s">
        <v>227</v>
      </c>
      <c r="G206" s="44"/>
      <c r="H206" s="44"/>
      <c r="I206" s="231"/>
      <c r="J206" s="44"/>
      <c r="K206" s="44"/>
      <c r="L206" s="48"/>
      <c r="M206" s="232"/>
      <c r="N206" s="233"/>
      <c r="O206" s="88"/>
      <c r="P206" s="88"/>
      <c r="Q206" s="88"/>
      <c r="R206" s="88"/>
      <c r="S206" s="88"/>
      <c r="T206" s="89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T206" s="20" t="s">
        <v>151</v>
      </c>
      <c r="AU206" s="20" t="s">
        <v>87</v>
      </c>
    </row>
    <row r="207" s="13" customFormat="1">
      <c r="A207" s="13"/>
      <c r="B207" s="234"/>
      <c r="C207" s="235"/>
      <c r="D207" s="236" t="s">
        <v>153</v>
      </c>
      <c r="E207" s="237" t="s">
        <v>32</v>
      </c>
      <c r="F207" s="238" t="s">
        <v>228</v>
      </c>
      <c r="G207" s="235"/>
      <c r="H207" s="237" t="s">
        <v>32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153</v>
      </c>
      <c r="AU207" s="244" t="s">
        <v>87</v>
      </c>
      <c r="AV207" s="13" t="s">
        <v>85</v>
      </c>
      <c r="AW207" s="13" t="s">
        <v>39</v>
      </c>
      <c r="AX207" s="13" t="s">
        <v>78</v>
      </c>
      <c r="AY207" s="244" t="s">
        <v>141</v>
      </c>
    </row>
    <row r="208" s="14" customFormat="1">
      <c r="A208" s="14"/>
      <c r="B208" s="245"/>
      <c r="C208" s="246"/>
      <c r="D208" s="236" t="s">
        <v>153</v>
      </c>
      <c r="E208" s="247" t="s">
        <v>32</v>
      </c>
      <c r="F208" s="248" t="s">
        <v>229</v>
      </c>
      <c r="G208" s="246"/>
      <c r="H208" s="249">
        <v>235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153</v>
      </c>
      <c r="AU208" s="255" t="s">
        <v>87</v>
      </c>
      <c r="AV208" s="14" t="s">
        <v>87</v>
      </c>
      <c r="AW208" s="14" t="s">
        <v>39</v>
      </c>
      <c r="AX208" s="14" t="s">
        <v>85</v>
      </c>
      <c r="AY208" s="255" t="s">
        <v>141</v>
      </c>
    </row>
    <row r="209" s="2" customFormat="1" ht="24.15" customHeight="1">
      <c r="A209" s="42"/>
      <c r="B209" s="43"/>
      <c r="C209" s="216" t="s">
        <v>230</v>
      </c>
      <c r="D209" s="216" t="s">
        <v>144</v>
      </c>
      <c r="E209" s="217" t="s">
        <v>231</v>
      </c>
      <c r="F209" s="218" t="s">
        <v>232</v>
      </c>
      <c r="G209" s="219" t="s">
        <v>147</v>
      </c>
      <c r="H209" s="220">
        <v>480</v>
      </c>
      <c r="I209" s="221"/>
      <c r="J209" s="222">
        <f>ROUND(I209*H209,2)</f>
        <v>0</v>
      </c>
      <c r="K209" s="218" t="s">
        <v>148</v>
      </c>
      <c r="L209" s="48"/>
      <c r="M209" s="223" t="s">
        <v>32</v>
      </c>
      <c r="N209" s="224" t="s">
        <v>49</v>
      </c>
      <c r="O209" s="88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27" t="s">
        <v>149</v>
      </c>
      <c r="AT209" s="227" t="s">
        <v>144</v>
      </c>
      <c r="AU209" s="227" t="s">
        <v>87</v>
      </c>
      <c r="AY209" s="20" t="s">
        <v>141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85</v>
      </c>
      <c r="BK209" s="228">
        <f>ROUND(I209*H209,2)</f>
        <v>0</v>
      </c>
      <c r="BL209" s="20" t="s">
        <v>149</v>
      </c>
      <c r="BM209" s="227" t="s">
        <v>233</v>
      </c>
    </row>
    <row r="210" s="2" customFormat="1">
      <c r="A210" s="42"/>
      <c r="B210" s="43"/>
      <c r="C210" s="44"/>
      <c r="D210" s="229" t="s">
        <v>151</v>
      </c>
      <c r="E210" s="44"/>
      <c r="F210" s="230" t="s">
        <v>234</v>
      </c>
      <c r="G210" s="44"/>
      <c r="H210" s="44"/>
      <c r="I210" s="231"/>
      <c r="J210" s="44"/>
      <c r="K210" s="44"/>
      <c r="L210" s="48"/>
      <c r="M210" s="232"/>
      <c r="N210" s="233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151</v>
      </c>
      <c r="AU210" s="20" t="s">
        <v>87</v>
      </c>
    </row>
    <row r="211" s="13" customFormat="1">
      <c r="A211" s="13"/>
      <c r="B211" s="234"/>
      <c r="C211" s="235"/>
      <c r="D211" s="236" t="s">
        <v>153</v>
      </c>
      <c r="E211" s="237" t="s">
        <v>32</v>
      </c>
      <c r="F211" s="238" t="s">
        <v>235</v>
      </c>
      <c r="G211" s="235"/>
      <c r="H211" s="237" t="s">
        <v>32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153</v>
      </c>
      <c r="AU211" s="244" t="s">
        <v>87</v>
      </c>
      <c r="AV211" s="13" t="s">
        <v>85</v>
      </c>
      <c r="AW211" s="13" t="s">
        <v>39</v>
      </c>
      <c r="AX211" s="13" t="s">
        <v>78</v>
      </c>
      <c r="AY211" s="244" t="s">
        <v>141</v>
      </c>
    </row>
    <row r="212" s="14" customFormat="1">
      <c r="A212" s="14"/>
      <c r="B212" s="245"/>
      <c r="C212" s="246"/>
      <c r="D212" s="236" t="s">
        <v>153</v>
      </c>
      <c r="E212" s="247" t="s">
        <v>32</v>
      </c>
      <c r="F212" s="248" t="s">
        <v>236</v>
      </c>
      <c r="G212" s="246"/>
      <c r="H212" s="249">
        <v>480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153</v>
      </c>
      <c r="AU212" s="255" t="s">
        <v>87</v>
      </c>
      <c r="AV212" s="14" t="s">
        <v>87</v>
      </c>
      <c r="AW212" s="14" t="s">
        <v>39</v>
      </c>
      <c r="AX212" s="14" t="s">
        <v>85</v>
      </c>
      <c r="AY212" s="255" t="s">
        <v>141</v>
      </c>
    </row>
    <row r="213" s="2" customFormat="1" ht="24.15" customHeight="1">
      <c r="A213" s="42"/>
      <c r="B213" s="43"/>
      <c r="C213" s="216" t="s">
        <v>149</v>
      </c>
      <c r="D213" s="216" t="s">
        <v>144</v>
      </c>
      <c r="E213" s="217" t="s">
        <v>231</v>
      </c>
      <c r="F213" s="218" t="s">
        <v>232</v>
      </c>
      <c r="G213" s="219" t="s">
        <v>147</v>
      </c>
      <c r="H213" s="220">
        <v>4.9249999999999998</v>
      </c>
      <c r="I213" s="221"/>
      <c r="J213" s="222">
        <f>ROUND(I213*H213,2)</f>
        <v>0</v>
      </c>
      <c r="K213" s="218" t="s">
        <v>148</v>
      </c>
      <c r="L213" s="48"/>
      <c r="M213" s="223" t="s">
        <v>32</v>
      </c>
      <c r="N213" s="224" t="s">
        <v>49</v>
      </c>
      <c r="O213" s="88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27" t="s">
        <v>149</v>
      </c>
      <c r="AT213" s="227" t="s">
        <v>144</v>
      </c>
      <c r="AU213" s="227" t="s">
        <v>87</v>
      </c>
      <c r="AY213" s="20" t="s">
        <v>141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20" t="s">
        <v>85</v>
      </c>
      <c r="BK213" s="228">
        <f>ROUND(I213*H213,2)</f>
        <v>0</v>
      </c>
      <c r="BL213" s="20" t="s">
        <v>149</v>
      </c>
      <c r="BM213" s="227" t="s">
        <v>237</v>
      </c>
    </row>
    <row r="214" s="2" customFormat="1">
      <c r="A214" s="42"/>
      <c r="B214" s="43"/>
      <c r="C214" s="44"/>
      <c r="D214" s="229" t="s">
        <v>151</v>
      </c>
      <c r="E214" s="44"/>
      <c r="F214" s="230" t="s">
        <v>234</v>
      </c>
      <c r="G214" s="44"/>
      <c r="H214" s="44"/>
      <c r="I214" s="231"/>
      <c r="J214" s="44"/>
      <c r="K214" s="44"/>
      <c r="L214" s="48"/>
      <c r="M214" s="232"/>
      <c r="N214" s="233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151</v>
      </c>
      <c r="AU214" s="20" t="s">
        <v>87</v>
      </c>
    </row>
    <row r="215" s="13" customFormat="1">
      <c r="A215" s="13"/>
      <c r="B215" s="234"/>
      <c r="C215" s="235"/>
      <c r="D215" s="236" t="s">
        <v>153</v>
      </c>
      <c r="E215" s="237" t="s">
        <v>32</v>
      </c>
      <c r="F215" s="238" t="s">
        <v>238</v>
      </c>
      <c r="G215" s="235"/>
      <c r="H215" s="237" t="s">
        <v>32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153</v>
      </c>
      <c r="AU215" s="244" t="s">
        <v>87</v>
      </c>
      <c r="AV215" s="13" t="s">
        <v>85</v>
      </c>
      <c r="AW215" s="13" t="s">
        <v>39</v>
      </c>
      <c r="AX215" s="13" t="s">
        <v>78</v>
      </c>
      <c r="AY215" s="244" t="s">
        <v>141</v>
      </c>
    </row>
    <row r="216" s="14" customFormat="1">
      <c r="A216" s="14"/>
      <c r="B216" s="245"/>
      <c r="C216" s="246"/>
      <c r="D216" s="236" t="s">
        <v>153</v>
      </c>
      <c r="E216" s="247" t="s">
        <v>32</v>
      </c>
      <c r="F216" s="248" t="s">
        <v>239</v>
      </c>
      <c r="G216" s="246"/>
      <c r="H216" s="249">
        <v>3.5459999999999998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153</v>
      </c>
      <c r="AU216" s="255" t="s">
        <v>87</v>
      </c>
      <c r="AV216" s="14" t="s">
        <v>87</v>
      </c>
      <c r="AW216" s="14" t="s">
        <v>39</v>
      </c>
      <c r="AX216" s="14" t="s">
        <v>78</v>
      </c>
      <c r="AY216" s="255" t="s">
        <v>141</v>
      </c>
    </row>
    <row r="217" s="13" customFormat="1">
      <c r="A217" s="13"/>
      <c r="B217" s="234"/>
      <c r="C217" s="235"/>
      <c r="D217" s="236" t="s">
        <v>153</v>
      </c>
      <c r="E217" s="237" t="s">
        <v>32</v>
      </c>
      <c r="F217" s="238" t="s">
        <v>240</v>
      </c>
      <c r="G217" s="235"/>
      <c r="H217" s="237" t="s">
        <v>32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153</v>
      </c>
      <c r="AU217" s="244" t="s">
        <v>87</v>
      </c>
      <c r="AV217" s="13" t="s">
        <v>85</v>
      </c>
      <c r="AW217" s="13" t="s">
        <v>39</v>
      </c>
      <c r="AX217" s="13" t="s">
        <v>78</v>
      </c>
      <c r="AY217" s="244" t="s">
        <v>141</v>
      </c>
    </row>
    <row r="218" s="14" customFormat="1">
      <c r="A218" s="14"/>
      <c r="B218" s="245"/>
      <c r="C218" s="246"/>
      <c r="D218" s="236" t="s">
        <v>153</v>
      </c>
      <c r="E218" s="247" t="s">
        <v>32</v>
      </c>
      <c r="F218" s="248" t="s">
        <v>241</v>
      </c>
      <c r="G218" s="246"/>
      <c r="H218" s="249">
        <v>1.379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153</v>
      </c>
      <c r="AU218" s="255" t="s">
        <v>87</v>
      </c>
      <c r="AV218" s="14" t="s">
        <v>87</v>
      </c>
      <c r="AW218" s="14" t="s">
        <v>39</v>
      </c>
      <c r="AX218" s="14" t="s">
        <v>78</v>
      </c>
      <c r="AY218" s="255" t="s">
        <v>141</v>
      </c>
    </row>
    <row r="219" s="15" customFormat="1">
      <c r="A219" s="15"/>
      <c r="B219" s="256"/>
      <c r="C219" s="257"/>
      <c r="D219" s="236" t="s">
        <v>153</v>
      </c>
      <c r="E219" s="258" t="s">
        <v>32</v>
      </c>
      <c r="F219" s="259" t="s">
        <v>223</v>
      </c>
      <c r="G219" s="257"/>
      <c r="H219" s="260">
        <v>4.9249999999999998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6" t="s">
        <v>153</v>
      </c>
      <c r="AU219" s="266" t="s">
        <v>87</v>
      </c>
      <c r="AV219" s="15" t="s">
        <v>149</v>
      </c>
      <c r="AW219" s="15" t="s">
        <v>39</v>
      </c>
      <c r="AX219" s="15" t="s">
        <v>85</v>
      </c>
      <c r="AY219" s="266" t="s">
        <v>141</v>
      </c>
    </row>
    <row r="220" s="2" customFormat="1" ht="16.5" customHeight="1">
      <c r="A220" s="42"/>
      <c r="B220" s="43"/>
      <c r="C220" s="216" t="s">
        <v>242</v>
      </c>
      <c r="D220" s="216" t="s">
        <v>144</v>
      </c>
      <c r="E220" s="217" t="s">
        <v>243</v>
      </c>
      <c r="F220" s="218" t="s">
        <v>244</v>
      </c>
      <c r="G220" s="219" t="s">
        <v>147</v>
      </c>
      <c r="H220" s="220">
        <v>194.34899999999999</v>
      </c>
      <c r="I220" s="221"/>
      <c r="J220" s="222">
        <f>ROUND(I220*H220,2)</f>
        <v>0</v>
      </c>
      <c r="K220" s="218" t="s">
        <v>148</v>
      </c>
      <c r="L220" s="48"/>
      <c r="M220" s="223" t="s">
        <v>32</v>
      </c>
      <c r="N220" s="224" t="s">
        <v>49</v>
      </c>
      <c r="O220" s="88"/>
      <c r="P220" s="225">
        <f>O220*H220</f>
        <v>0</v>
      </c>
      <c r="Q220" s="225">
        <v>0.033579999999999999</v>
      </c>
      <c r="R220" s="225">
        <f>Q220*H220</f>
        <v>6.5262394199999996</v>
      </c>
      <c r="S220" s="225">
        <v>0</v>
      </c>
      <c r="T220" s="226">
        <f>S220*H220</f>
        <v>0</v>
      </c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R220" s="227" t="s">
        <v>149</v>
      </c>
      <c r="AT220" s="227" t="s">
        <v>144</v>
      </c>
      <c r="AU220" s="227" t="s">
        <v>87</v>
      </c>
      <c r="AY220" s="20" t="s">
        <v>141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20" t="s">
        <v>85</v>
      </c>
      <c r="BK220" s="228">
        <f>ROUND(I220*H220,2)</f>
        <v>0</v>
      </c>
      <c r="BL220" s="20" t="s">
        <v>149</v>
      </c>
      <c r="BM220" s="227" t="s">
        <v>245</v>
      </c>
    </row>
    <row r="221" s="2" customFormat="1">
      <c r="A221" s="42"/>
      <c r="B221" s="43"/>
      <c r="C221" s="44"/>
      <c r="D221" s="229" t="s">
        <v>151</v>
      </c>
      <c r="E221" s="44"/>
      <c r="F221" s="230" t="s">
        <v>246</v>
      </c>
      <c r="G221" s="44"/>
      <c r="H221" s="44"/>
      <c r="I221" s="231"/>
      <c r="J221" s="44"/>
      <c r="K221" s="44"/>
      <c r="L221" s="48"/>
      <c r="M221" s="232"/>
      <c r="N221" s="233"/>
      <c r="O221" s="88"/>
      <c r="P221" s="88"/>
      <c r="Q221" s="88"/>
      <c r="R221" s="88"/>
      <c r="S221" s="88"/>
      <c r="T221" s="89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T221" s="20" t="s">
        <v>151</v>
      </c>
      <c r="AU221" s="20" t="s">
        <v>87</v>
      </c>
    </row>
    <row r="222" s="13" customFormat="1">
      <c r="A222" s="13"/>
      <c r="B222" s="234"/>
      <c r="C222" s="235"/>
      <c r="D222" s="236" t="s">
        <v>153</v>
      </c>
      <c r="E222" s="237" t="s">
        <v>32</v>
      </c>
      <c r="F222" s="238" t="s">
        <v>154</v>
      </c>
      <c r="G222" s="235"/>
      <c r="H222" s="237" t="s">
        <v>32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153</v>
      </c>
      <c r="AU222" s="244" t="s">
        <v>87</v>
      </c>
      <c r="AV222" s="13" t="s">
        <v>85</v>
      </c>
      <c r="AW222" s="13" t="s">
        <v>39</v>
      </c>
      <c r="AX222" s="13" t="s">
        <v>78</v>
      </c>
      <c r="AY222" s="244" t="s">
        <v>141</v>
      </c>
    </row>
    <row r="223" s="13" customFormat="1">
      <c r="A223" s="13"/>
      <c r="B223" s="234"/>
      <c r="C223" s="235"/>
      <c r="D223" s="236" t="s">
        <v>153</v>
      </c>
      <c r="E223" s="237" t="s">
        <v>32</v>
      </c>
      <c r="F223" s="238" t="s">
        <v>155</v>
      </c>
      <c r="G223" s="235"/>
      <c r="H223" s="237" t="s">
        <v>32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153</v>
      </c>
      <c r="AU223" s="244" t="s">
        <v>87</v>
      </c>
      <c r="AV223" s="13" t="s">
        <v>85</v>
      </c>
      <c r="AW223" s="13" t="s">
        <v>39</v>
      </c>
      <c r="AX223" s="13" t="s">
        <v>78</v>
      </c>
      <c r="AY223" s="244" t="s">
        <v>141</v>
      </c>
    </row>
    <row r="224" s="13" customFormat="1">
      <c r="A224" s="13"/>
      <c r="B224" s="234"/>
      <c r="C224" s="235"/>
      <c r="D224" s="236" t="s">
        <v>153</v>
      </c>
      <c r="E224" s="237" t="s">
        <v>32</v>
      </c>
      <c r="F224" s="238" t="s">
        <v>156</v>
      </c>
      <c r="G224" s="235"/>
      <c r="H224" s="237" t="s">
        <v>32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153</v>
      </c>
      <c r="AU224" s="244" t="s">
        <v>87</v>
      </c>
      <c r="AV224" s="13" t="s">
        <v>85</v>
      </c>
      <c r="AW224" s="13" t="s">
        <v>39</v>
      </c>
      <c r="AX224" s="13" t="s">
        <v>78</v>
      </c>
      <c r="AY224" s="244" t="s">
        <v>141</v>
      </c>
    </row>
    <row r="225" s="13" customFormat="1">
      <c r="A225" s="13"/>
      <c r="B225" s="234"/>
      <c r="C225" s="235"/>
      <c r="D225" s="236" t="s">
        <v>153</v>
      </c>
      <c r="E225" s="237" t="s">
        <v>32</v>
      </c>
      <c r="F225" s="238" t="s">
        <v>157</v>
      </c>
      <c r="G225" s="235"/>
      <c r="H225" s="237" t="s">
        <v>32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153</v>
      </c>
      <c r="AU225" s="244" t="s">
        <v>87</v>
      </c>
      <c r="AV225" s="13" t="s">
        <v>85</v>
      </c>
      <c r="AW225" s="13" t="s">
        <v>39</v>
      </c>
      <c r="AX225" s="13" t="s">
        <v>78</v>
      </c>
      <c r="AY225" s="244" t="s">
        <v>141</v>
      </c>
    </row>
    <row r="226" s="14" customFormat="1">
      <c r="A226" s="14"/>
      <c r="B226" s="245"/>
      <c r="C226" s="246"/>
      <c r="D226" s="236" t="s">
        <v>153</v>
      </c>
      <c r="E226" s="247" t="s">
        <v>32</v>
      </c>
      <c r="F226" s="248" t="s">
        <v>158</v>
      </c>
      <c r="G226" s="246"/>
      <c r="H226" s="249">
        <v>2.028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153</v>
      </c>
      <c r="AU226" s="255" t="s">
        <v>87</v>
      </c>
      <c r="AV226" s="14" t="s">
        <v>87</v>
      </c>
      <c r="AW226" s="14" t="s">
        <v>39</v>
      </c>
      <c r="AX226" s="14" t="s">
        <v>78</v>
      </c>
      <c r="AY226" s="255" t="s">
        <v>141</v>
      </c>
    </row>
    <row r="227" s="13" customFormat="1">
      <c r="A227" s="13"/>
      <c r="B227" s="234"/>
      <c r="C227" s="235"/>
      <c r="D227" s="236" t="s">
        <v>153</v>
      </c>
      <c r="E227" s="237" t="s">
        <v>32</v>
      </c>
      <c r="F227" s="238" t="s">
        <v>159</v>
      </c>
      <c r="G227" s="235"/>
      <c r="H227" s="237" t="s">
        <v>32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153</v>
      </c>
      <c r="AU227" s="244" t="s">
        <v>87</v>
      </c>
      <c r="AV227" s="13" t="s">
        <v>85</v>
      </c>
      <c r="AW227" s="13" t="s">
        <v>39</v>
      </c>
      <c r="AX227" s="13" t="s">
        <v>78</v>
      </c>
      <c r="AY227" s="244" t="s">
        <v>141</v>
      </c>
    </row>
    <row r="228" s="14" customFormat="1">
      <c r="A228" s="14"/>
      <c r="B228" s="245"/>
      <c r="C228" s="246"/>
      <c r="D228" s="236" t="s">
        <v>153</v>
      </c>
      <c r="E228" s="247" t="s">
        <v>32</v>
      </c>
      <c r="F228" s="248" t="s">
        <v>160</v>
      </c>
      <c r="G228" s="246"/>
      <c r="H228" s="249">
        <v>2.2799999999999998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153</v>
      </c>
      <c r="AU228" s="255" t="s">
        <v>87</v>
      </c>
      <c r="AV228" s="14" t="s">
        <v>87</v>
      </c>
      <c r="AW228" s="14" t="s">
        <v>39</v>
      </c>
      <c r="AX228" s="14" t="s">
        <v>78</v>
      </c>
      <c r="AY228" s="255" t="s">
        <v>141</v>
      </c>
    </row>
    <row r="229" s="13" customFormat="1">
      <c r="A229" s="13"/>
      <c r="B229" s="234"/>
      <c r="C229" s="235"/>
      <c r="D229" s="236" t="s">
        <v>153</v>
      </c>
      <c r="E229" s="237" t="s">
        <v>32</v>
      </c>
      <c r="F229" s="238" t="s">
        <v>161</v>
      </c>
      <c r="G229" s="235"/>
      <c r="H229" s="237" t="s">
        <v>32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153</v>
      </c>
      <c r="AU229" s="244" t="s">
        <v>87</v>
      </c>
      <c r="AV229" s="13" t="s">
        <v>85</v>
      </c>
      <c r="AW229" s="13" t="s">
        <v>39</v>
      </c>
      <c r="AX229" s="13" t="s">
        <v>78</v>
      </c>
      <c r="AY229" s="244" t="s">
        <v>141</v>
      </c>
    </row>
    <row r="230" s="13" customFormat="1">
      <c r="A230" s="13"/>
      <c r="B230" s="234"/>
      <c r="C230" s="235"/>
      <c r="D230" s="236" t="s">
        <v>153</v>
      </c>
      <c r="E230" s="237" t="s">
        <v>32</v>
      </c>
      <c r="F230" s="238" t="s">
        <v>162</v>
      </c>
      <c r="G230" s="235"/>
      <c r="H230" s="237" t="s">
        <v>32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153</v>
      </c>
      <c r="AU230" s="244" t="s">
        <v>87</v>
      </c>
      <c r="AV230" s="13" t="s">
        <v>85</v>
      </c>
      <c r="AW230" s="13" t="s">
        <v>39</v>
      </c>
      <c r="AX230" s="13" t="s">
        <v>78</v>
      </c>
      <c r="AY230" s="244" t="s">
        <v>141</v>
      </c>
    </row>
    <row r="231" s="14" customFormat="1">
      <c r="A231" s="14"/>
      <c r="B231" s="245"/>
      <c r="C231" s="246"/>
      <c r="D231" s="236" t="s">
        <v>153</v>
      </c>
      <c r="E231" s="247" t="s">
        <v>32</v>
      </c>
      <c r="F231" s="248" t="s">
        <v>163</v>
      </c>
      <c r="G231" s="246"/>
      <c r="H231" s="249">
        <v>3.8999999999999999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153</v>
      </c>
      <c r="AU231" s="255" t="s">
        <v>87</v>
      </c>
      <c r="AV231" s="14" t="s">
        <v>87</v>
      </c>
      <c r="AW231" s="14" t="s">
        <v>39</v>
      </c>
      <c r="AX231" s="14" t="s">
        <v>78</v>
      </c>
      <c r="AY231" s="255" t="s">
        <v>141</v>
      </c>
    </row>
    <row r="232" s="13" customFormat="1">
      <c r="A232" s="13"/>
      <c r="B232" s="234"/>
      <c r="C232" s="235"/>
      <c r="D232" s="236" t="s">
        <v>153</v>
      </c>
      <c r="E232" s="237" t="s">
        <v>32</v>
      </c>
      <c r="F232" s="238" t="s">
        <v>164</v>
      </c>
      <c r="G232" s="235"/>
      <c r="H232" s="237" t="s">
        <v>32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153</v>
      </c>
      <c r="AU232" s="244" t="s">
        <v>87</v>
      </c>
      <c r="AV232" s="13" t="s">
        <v>85</v>
      </c>
      <c r="AW232" s="13" t="s">
        <v>39</v>
      </c>
      <c r="AX232" s="13" t="s">
        <v>78</v>
      </c>
      <c r="AY232" s="244" t="s">
        <v>141</v>
      </c>
    </row>
    <row r="233" s="14" customFormat="1">
      <c r="A233" s="14"/>
      <c r="B233" s="245"/>
      <c r="C233" s="246"/>
      <c r="D233" s="236" t="s">
        <v>153</v>
      </c>
      <c r="E233" s="247" t="s">
        <v>32</v>
      </c>
      <c r="F233" s="248" t="s">
        <v>165</v>
      </c>
      <c r="G233" s="246"/>
      <c r="H233" s="249">
        <v>3.5099999999999998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153</v>
      </c>
      <c r="AU233" s="255" t="s">
        <v>87</v>
      </c>
      <c r="AV233" s="14" t="s">
        <v>87</v>
      </c>
      <c r="AW233" s="14" t="s">
        <v>39</v>
      </c>
      <c r="AX233" s="14" t="s">
        <v>78</v>
      </c>
      <c r="AY233" s="255" t="s">
        <v>141</v>
      </c>
    </row>
    <row r="234" s="13" customFormat="1">
      <c r="A234" s="13"/>
      <c r="B234" s="234"/>
      <c r="C234" s="235"/>
      <c r="D234" s="236" t="s">
        <v>153</v>
      </c>
      <c r="E234" s="237" t="s">
        <v>32</v>
      </c>
      <c r="F234" s="238" t="s">
        <v>161</v>
      </c>
      <c r="G234" s="235"/>
      <c r="H234" s="237" t="s">
        <v>32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153</v>
      </c>
      <c r="AU234" s="244" t="s">
        <v>87</v>
      </c>
      <c r="AV234" s="13" t="s">
        <v>85</v>
      </c>
      <c r="AW234" s="13" t="s">
        <v>39</v>
      </c>
      <c r="AX234" s="13" t="s">
        <v>78</v>
      </c>
      <c r="AY234" s="244" t="s">
        <v>141</v>
      </c>
    </row>
    <row r="235" s="13" customFormat="1">
      <c r="A235" s="13"/>
      <c r="B235" s="234"/>
      <c r="C235" s="235"/>
      <c r="D235" s="236" t="s">
        <v>153</v>
      </c>
      <c r="E235" s="237" t="s">
        <v>32</v>
      </c>
      <c r="F235" s="238" t="s">
        <v>166</v>
      </c>
      <c r="G235" s="235"/>
      <c r="H235" s="237" t="s">
        <v>32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153</v>
      </c>
      <c r="AU235" s="244" t="s">
        <v>87</v>
      </c>
      <c r="AV235" s="13" t="s">
        <v>85</v>
      </c>
      <c r="AW235" s="13" t="s">
        <v>39</v>
      </c>
      <c r="AX235" s="13" t="s">
        <v>78</v>
      </c>
      <c r="AY235" s="244" t="s">
        <v>141</v>
      </c>
    </row>
    <row r="236" s="14" customFormat="1">
      <c r="A236" s="14"/>
      <c r="B236" s="245"/>
      <c r="C236" s="246"/>
      <c r="D236" s="236" t="s">
        <v>153</v>
      </c>
      <c r="E236" s="247" t="s">
        <v>32</v>
      </c>
      <c r="F236" s="248" t="s">
        <v>167</v>
      </c>
      <c r="G236" s="246"/>
      <c r="H236" s="249">
        <v>1.1100000000000001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153</v>
      </c>
      <c r="AU236" s="255" t="s">
        <v>87</v>
      </c>
      <c r="AV236" s="14" t="s">
        <v>87</v>
      </c>
      <c r="AW236" s="14" t="s">
        <v>39</v>
      </c>
      <c r="AX236" s="14" t="s">
        <v>78</v>
      </c>
      <c r="AY236" s="255" t="s">
        <v>141</v>
      </c>
    </row>
    <row r="237" s="13" customFormat="1">
      <c r="A237" s="13"/>
      <c r="B237" s="234"/>
      <c r="C237" s="235"/>
      <c r="D237" s="236" t="s">
        <v>153</v>
      </c>
      <c r="E237" s="237" t="s">
        <v>32</v>
      </c>
      <c r="F237" s="238" t="s">
        <v>161</v>
      </c>
      <c r="G237" s="235"/>
      <c r="H237" s="237" t="s">
        <v>32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153</v>
      </c>
      <c r="AU237" s="244" t="s">
        <v>87</v>
      </c>
      <c r="AV237" s="13" t="s">
        <v>85</v>
      </c>
      <c r="AW237" s="13" t="s">
        <v>39</v>
      </c>
      <c r="AX237" s="13" t="s">
        <v>78</v>
      </c>
      <c r="AY237" s="244" t="s">
        <v>141</v>
      </c>
    </row>
    <row r="238" s="13" customFormat="1">
      <c r="A238" s="13"/>
      <c r="B238" s="234"/>
      <c r="C238" s="235"/>
      <c r="D238" s="236" t="s">
        <v>153</v>
      </c>
      <c r="E238" s="237" t="s">
        <v>32</v>
      </c>
      <c r="F238" s="238" t="s">
        <v>168</v>
      </c>
      <c r="G238" s="235"/>
      <c r="H238" s="237" t="s">
        <v>32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153</v>
      </c>
      <c r="AU238" s="244" t="s">
        <v>87</v>
      </c>
      <c r="AV238" s="13" t="s">
        <v>85</v>
      </c>
      <c r="AW238" s="13" t="s">
        <v>39</v>
      </c>
      <c r="AX238" s="13" t="s">
        <v>78</v>
      </c>
      <c r="AY238" s="244" t="s">
        <v>141</v>
      </c>
    </row>
    <row r="239" s="14" customFormat="1">
      <c r="A239" s="14"/>
      <c r="B239" s="245"/>
      <c r="C239" s="246"/>
      <c r="D239" s="236" t="s">
        <v>153</v>
      </c>
      <c r="E239" s="247" t="s">
        <v>32</v>
      </c>
      <c r="F239" s="248" t="s">
        <v>169</v>
      </c>
      <c r="G239" s="246"/>
      <c r="H239" s="249">
        <v>1.5900000000000001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153</v>
      </c>
      <c r="AU239" s="255" t="s">
        <v>87</v>
      </c>
      <c r="AV239" s="14" t="s">
        <v>87</v>
      </c>
      <c r="AW239" s="14" t="s">
        <v>39</v>
      </c>
      <c r="AX239" s="14" t="s">
        <v>78</v>
      </c>
      <c r="AY239" s="255" t="s">
        <v>141</v>
      </c>
    </row>
    <row r="240" s="13" customFormat="1">
      <c r="A240" s="13"/>
      <c r="B240" s="234"/>
      <c r="C240" s="235"/>
      <c r="D240" s="236" t="s">
        <v>153</v>
      </c>
      <c r="E240" s="237" t="s">
        <v>32</v>
      </c>
      <c r="F240" s="238" t="s">
        <v>170</v>
      </c>
      <c r="G240" s="235"/>
      <c r="H240" s="237" t="s">
        <v>32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153</v>
      </c>
      <c r="AU240" s="244" t="s">
        <v>87</v>
      </c>
      <c r="AV240" s="13" t="s">
        <v>85</v>
      </c>
      <c r="AW240" s="13" t="s">
        <v>39</v>
      </c>
      <c r="AX240" s="13" t="s">
        <v>78</v>
      </c>
      <c r="AY240" s="244" t="s">
        <v>141</v>
      </c>
    </row>
    <row r="241" s="14" customFormat="1">
      <c r="A241" s="14"/>
      <c r="B241" s="245"/>
      <c r="C241" s="246"/>
      <c r="D241" s="236" t="s">
        <v>153</v>
      </c>
      <c r="E241" s="247" t="s">
        <v>32</v>
      </c>
      <c r="F241" s="248" t="s">
        <v>171</v>
      </c>
      <c r="G241" s="246"/>
      <c r="H241" s="249">
        <v>27.539999999999999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153</v>
      </c>
      <c r="AU241" s="255" t="s">
        <v>87</v>
      </c>
      <c r="AV241" s="14" t="s">
        <v>87</v>
      </c>
      <c r="AW241" s="14" t="s">
        <v>39</v>
      </c>
      <c r="AX241" s="14" t="s">
        <v>78</v>
      </c>
      <c r="AY241" s="255" t="s">
        <v>141</v>
      </c>
    </row>
    <row r="242" s="13" customFormat="1">
      <c r="A242" s="13"/>
      <c r="B242" s="234"/>
      <c r="C242" s="235"/>
      <c r="D242" s="236" t="s">
        <v>153</v>
      </c>
      <c r="E242" s="237" t="s">
        <v>32</v>
      </c>
      <c r="F242" s="238" t="s">
        <v>172</v>
      </c>
      <c r="G242" s="235"/>
      <c r="H242" s="237" t="s">
        <v>32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153</v>
      </c>
      <c r="AU242" s="244" t="s">
        <v>87</v>
      </c>
      <c r="AV242" s="13" t="s">
        <v>85</v>
      </c>
      <c r="AW242" s="13" t="s">
        <v>39</v>
      </c>
      <c r="AX242" s="13" t="s">
        <v>78</v>
      </c>
      <c r="AY242" s="244" t="s">
        <v>141</v>
      </c>
    </row>
    <row r="243" s="14" customFormat="1">
      <c r="A243" s="14"/>
      <c r="B243" s="245"/>
      <c r="C243" s="246"/>
      <c r="D243" s="236" t="s">
        <v>153</v>
      </c>
      <c r="E243" s="247" t="s">
        <v>32</v>
      </c>
      <c r="F243" s="248" t="s">
        <v>173</v>
      </c>
      <c r="G243" s="246"/>
      <c r="H243" s="249">
        <v>1.611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153</v>
      </c>
      <c r="AU243" s="255" t="s">
        <v>87</v>
      </c>
      <c r="AV243" s="14" t="s">
        <v>87</v>
      </c>
      <c r="AW243" s="14" t="s">
        <v>39</v>
      </c>
      <c r="AX243" s="14" t="s">
        <v>78</v>
      </c>
      <c r="AY243" s="255" t="s">
        <v>141</v>
      </c>
    </row>
    <row r="244" s="13" customFormat="1">
      <c r="A244" s="13"/>
      <c r="B244" s="234"/>
      <c r="C244" s="235"/>
      <c r="D244" s="236" t="s">
        <v>153</v>
      </c>
      <c r="E244" s="237" t="s">
        <v>32</v>
      </c>
      <c r="F244" s="238" t="s">
        <v>174</v>
      </c>
      <c r="G244" s="235"/>
      <c r="H244" s="237" t="s">
        <v>32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153</v>
      </c>
      <c r="AU244" s="244" t="s">
        <v>87</v>
      </c>
      <c r="AV244" s="13" t="s">
        <v>85</v>
      </c>
      <c r="AW244" s="13" t="s">
        <v>39</v>
      </c>
      <c r="AX244" s="13" t="s">
        <v>78</v>
      </c>
      <c r="AY244" s="244" t="s">
        <v>141</v>
      </c>
    </row>
    <row r="245" s="14" customFormat="1">
      <c r="A245" s="14"/>
      <c r="B245" s="245"/>
      <c r="C245" s="246"/>
      <c r="D245" s="236" t="s">
        <v>153</v>
      </c>
      <c r="E245" s="247" t="s">
        <v>32</v>
      </c>
      <c r="F245" s="248" t="s">
        <v>175</v>
      </c>
      <c r="G245" s="246"/>
      <c r="H245" s="249">
        <v>11.130000000000001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153</v>
      </c>
      <c r="AU245" s="255" t="s">
        <v>87</v>
      </c>
      <c r="AV245" s="14" t="s">
        <v>87</v>
      </c>
      <c r="AW245" s="14" t="s">
        <v>39</v>
      </c>
      <c r="AX245" s="14" t="s">
        <v>78</v>
      </c>
      <c r="AY245" s="255" t="s">
        <v>141</v>
      </c>
    </row>
    <row r="246" s="13" customFormat="1">
      <c r="A246" s="13"/>
      <c r="B246" s="234"/>
      <c r="C246" s="235"/>
      <c r="D246" s="236" t="s">
        <v>153</v>
      </c>
      <c r="E246" s="237" t="s">
        <v>32</v>
      </c>
      <c r="F246" s="238" t="s">
        <v>176</v>
      </c>
      <c r="G246" s="235"/>
      <c r="H246" s="237" t="s">
        <v>32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153</v>
      </c>
      <c r="AU246" s="244" t="s">
        <v>87</v>
      </c>
      <c r="AV246" s="13" t="s">
        <v>85</v>
      </c>
      <c r="AW246" s="13" t="s">
        <v>39</v>
      </c>
      <c r="AX246" s="13" t="s">
        <v>78</v>
      </c>
      <c r="AY246" s="244" t="s">
        <v>141</v>
      </c>
    </row>
    <row r="247" s="14" customFormat="1">
      <c r="A247" s="14"/>
      <c r="B247" s="245"/>
      <c r="C247" s="246"/>
      <c r="D247" s="236" t="s">
        <v>153</v>
      </c>
      <c r="E247" s="247" t="s">
        <v>32</v>
      </c>
      <c r="F247" s="248" t="s">
        <v>177</v>
      </c>
      <c r="G247" s="246"/>
      <c r="H247" s="249">
        <v>3.012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153</v>
      </c>
      <c r="AU247" s="255" t="s">
        <v>87</v>
      </c>
      <c r="AV247" s="14" t="s">
        <v>87</v>
      </c>
      <c r="AW247" s="14" t="s">
        <v>39</v>
      </c>
      <c r="AX247" s="14" t="s">
        <v>78</v>
      </c>
      <c r="AY247" s="255" t="s">
        <v>141</v>
      </c>
    </row>
    <row r="248" s="13" customFormat="1">
      <c r="A248" s="13"/>
      <c r="B248" s="234"/>
      <c r="C248" s="235"/>
      <c r="D248" s="236" t="s">
        <v>153</v>
      </c>
      <c r="E248" s="237" t="s">
        <v>32</v>
      </c>
      <c r="F248" s="238" t="s">
        <v>178</v>
      </c>
      <c r="G248" s="235"/>
      <c r="H248" s="237" t="s">
        <v>32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153</v>
      </c>
      <c r="AU248" s="244" t="s">
        <v>87</v>
      </c>
      <c r="AV248" s="13" t="s">
        <v>85</v>
      </c>
      <c r="AW248" s="13" t="s">
        <v>39</v>
      </c>
      <c r="AX248" s="13" t="s">
        <v>78</v>
      </c>
      <c r="AY248" s="244" t="s">
        <v>141</v>
      </c>
    </row>
    <row r="249" s="14" customFormat="1">
      <c r="A249" s="14"/>
      <c r="B249" s="245"/>
      <c r="C249" s="246"/>
      <c r="D249" s="236" t="s">
        <v>153</v>
      </c>
      <c r="E249" s="247" t="s">
        <v>32</v>
      </c>
      <c r="F249" s="248" t="s">
        <v>179</v>
      </c>
      <c r="G249" s="246"/>
      <c r="H249" s="249">
        <v>1.635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153</v>
      </c>
      <c r="AU249" s="255" t="s">
        <v>87</v>
      </c>
      <c r="AV249" s="14" t="s">
        <v>87</v>
      </c>
      <c r="AW249" s="14" t="s">
        <v>39</v>
      </c>
      <c r="AX249" s="14" t="s">
        <v>78</v>
      </c>
      <c r="AY249" s="255" t="s">
        <v>141</v>
      </c>
    </row>
    <row r="250" s="13" customFormat="1">
      <c r="A250" s="13"/>
      <c r="B250" s="234"/>
      <c r="C250" s="235"/>
      <c r="D250" s="236" t="s">
        <v>153</v>
      </c>
      <c r="E250" s="237" t="s">
        <v>32</v>
      </c>
      <c r="F250" s="238" t="s">
        <v>180</v>
      </c>
      <c r="G250" s="235"/>
      <c r="H250" s="237" t="s">
        <v>32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153</v>
      </c>
      <c r="AU250" s="244" t="s">
        <v>87</v>
      </c>
      <c r="AV250" s="13" t="s">
        <v>85</v>
      </c>
      <c r="AW250" s="13" t="s">
        <v>39</v>
      </c>
      <c r="AX250" s="13" t="s">
        <v>78</v>
      </c>
      <c r="AY250" s="244" t="s">
        <v>141</v>
      </c>
    </row>
    <row r="251" s="14" customFormat="1">
      <c r="A251" s="14"/>
      <c r="B251" s="245"/>
      <c r="C251" s="246"/>
      <c r="D251" s="236" t="s">
        <v>153</v>
      </c>
      <c r="E251" s="247" t="s">
        <v>32</v>
      </c>
      <c r="F251" s="248" t="s">
        <v>181</v>
      </c>
      <c r="G251" s="246"/>
      <c r="H251" s="249">
        <v>8.0999999999999996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153</v>
      </c>
      <c r="AU251" s="255" t="s">
        <v>87</v>
      </c>
      <c r="AV251" s="14" t="s">
        <v>87</v>
      </c>
      <c r="AW251" s="14" t="s">
        <v>39</v>
      </c>
      <c r="AX251" s="14" t="s">
        <v>78</v>
      </c>
      <c r="AY251" s="255" t="s">
        <v>141</v>
      </c>
    </row>
    <row r="252" s="13" customFormat="1">
      <c r="A252" s="13"/>
      <c r="B252" s="234"/>
      <c r="C252" s="235"/>
      <c r="D252" s="236" t="s">
        <v>153</v>
      </c>
      <c r="E252" s="237" t="s">
        <v>32</v>
      </c>
      <c r="F252" s="238" t="s">
        <v>182</v>
      </c>
      <c r="G252" s="235"/>
      <c r="H252" s="237" t="s">
        <v>32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153</v>
      </c>
      <c r="AU252" s="244" t="s">
        <v>87</v>
      </c>
      <c r="AV252" s="13" t="s">
        <v>85</v>
      </c>
      <c r="AW252" s="13" t="s">
        <v>39</v>
      </c>
      <c r="AX252" s="13" t="s">
        <v>78</v>
      </c>
      <c r="AY252" s="244" t="s">
        <v>141</v>
      </c>
    </row>
    <row r="253" s="14" customFormat="1">
      <c r="A253" s="14"/>
      <c r="B253" s="245"/>
      <c r="C253" s="246"/>
      <c r="D253" s="236" t="s">
        <v>153</v>
      </c>
      <c r="E253" s="247" t="s">
        <v>32</v>
      </c>
      <c r="F253" s="248" t="s">
        <v>183</v>
      </c>
      <c r="G253" s="246"/>
      <c r="H253" s="249">
        <v>1.833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153</v>
      </c>
      <c r="AU253" s="255" t="s">
        <v>87</v>
      </c>
      <c r="AV253" s="14" t="s">
        <v>87</v>
      </c>
      <c r="AW253" s="14" t="s">
        <v>39</v>
      </c>
      <c r="AX253" s="14" t="s">
        <v>78</v>
      </c>
      <c r="AY253" s="255" t="s">
        <v>141</v>
      </c>
    </row>
    <row r="254" s="13" customFormat="1">
      <c r="A254" s="13"/>
      <c r="B254" s="234"/>
      <c r="C254" s="235"/>
      <c r="D254" s="236" t="s">
        <v>153</v>
      </c>
      <c r="E254" s="237" t="s">
        <v>32</v>
      </c>
      <c r="F254" s="238" t="s">
        <v>161</v>
      </c>
      <c r="G254" s="235"/>
      <c r="H254" s="237" t="s">
        <v>32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153</v>
      </c>
      <c r="AU254" s="244" t="s">
        <v>87</v>
      </c>
      <c r="AV254" s="13" t="s">
        <v>85</v>
      </c>
      <c r="AW254" s="13" t="s">
        <v>39</v>
      </c>
      <c r="AX254" s="13" t="s">
        <v>78</v>
      </c>
      <c r="AY254" s="244" t="s">
        <v>141</v>
      </c>
    </row>
    <row r="255" s="13" customFormat="1">
      <c r="A255" s="13"/>
      <c r="B255" s="234"/>
      <c r="C255" s="235"/>
      <c r="D255" s="236" t="s">
        <v>153</v>
      </c>
      <c r="E255" s="237" t="s">
        <v>32</v>
      </c>
      <c r="F255" s="238" t="s">
        <v>184</v>
      </c>
      <c r="G255" s="235"/>
      <c r="H255" s="237" t="s">
        <v>32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153</v>
      </c>
      <c r="AU255" s="244" t="s">
        <v>87</v>
      </c>
      <c r="AV255" s="13" t="s">
        <v>85</v>
      </c>
      <c r="AW255" s="13" t="s">
        <v>39</v>
      </c>
      <c r="AX255" s="13" t="s">
        <v>78</v>
      </c>
      <c r="AY255" s="244" t="s">
        <v>141</v>
      </c>
    </row>
    <row r="256" s="14" customFormat="1">
      <c r="A256" s="14"/>
      <c r="B256" s="245"/>
      <c r="C256" s="246"/>
      <c r="D256" s="236" t="s">
        <v>153</v>
      </c>
      <c r="E256" s="247" t="s">
        <v>32</v>
      </c>
      <c r="F256" s="248" t="s">
        <v>185</v>
      </c>
      <c r="G256" s="246"/>
      <c r="H256" s="249">
        <v>3.3660000000000001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153</v>
      </c>
      <c r="AU256" s="255" t="s">
        <v>87</v>
      </c>
      <c r="AV256" s="14" t="s">
        <v>87</v>
      </c>
      <c r="AW256" s="14" t="s">
        <v>39</v>
      </c>
      <c r="AX256" s="14" t="s">
        <v>78</v>
      </c>
      <c r="AY256" s="255" t="s">
        <v>141</v>
      </c>
    </row>
    <row r="257" s="13" customFormat="1">
      <c r="A257" s="13"/>
      <c r="B257" s="234"/>
      <c r="C257" s="235"/>
      <c r="D257" s="236" t="s">
        <v>153</v>
      </c>
      <c r="E257" s="237" t="s">
        <v>32</v>
      </c>
      <c r="F257" s="238" t="s">
        <v>186</v>
      </c>
      <c r="G257" s="235"/>
      <c r="H257" s="237" t="s">
        <v>32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153</v>
      </c>
      <c r="AU257" s="244" t="s">
        <v>87</v>
      </c>
      <c r="AV257" s="13" t="s">
        <v>85</v>
      </c>
      <c r="AW257" s="13" t="s">
        <v>39</v>
      </c>
      <c r="AX257" s="13" t="s">
        <v>78</v>
      </c>
      <c r="AY257" s="244" t="s">
        <v>141</v>
      </c>
    </row>
    <row r="258" s="14" customFormat="1">
      <c r="A258" s="14"/>
      <c r="B258" s="245"/>
      <c r="C258" s="246"/>
      <c r="D258" s="236" t="s">
        <v>153</v>
      </c>
      <c r="E258" s="247" t="s">
        <v>32</v>
      </c>
      <c r="F258" s="248" t="s">
        <v>187</v>
      </c>
      <c r="G258" s="246"/>
      <c r="H258" s="249">
        <v>8.016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153</v>
      </c>
      <c r="AU258" s="255" t="s">
        <v>87</v>
      </c>
      <c r="AV258" s="14" t="s">
        <v>87</v>
      </c>
      <c r="AW258" s="14" t="s">
        <v>39</v>
      </c>
      <c r="AX258" s="14" t="s">
        <v>78</v>
      </c>
      <c r="AY258" s="255" t="s">
        <v>141</v>
      </c>
    </row>
    <row r="259" s="13" customFormat="1">
      <c r="A259" s="13"/>
      <c r="B259" s="234"/>
      <c r="C259" s="235"/>
      <c r="D259" s="236" t="s">
        <v>153</v>
      </c>
      <c r="E259" s="237" t="s">
        <v>32</v>
      </c>
      <c r="F259" s="238" t="s">
        <v>188</v>
      </c>
      <c r="G259" s="235"/>
      <c r="H259" s="237" t="s">
        <v>32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153</v>
      </c>
      <c r="AU259" s="244" t="s">
        <v>87</v>
      </c>
      <c r="AV259" s="13" t="s">
        <v>85</v>
      </c>
      <c r="AW259" s="13" t="s">
        <v>39</v>
      </c>
      <c r="AX259" s="13" t="s">
        <v>78</v>
      </c>
      <c r="AY259" s="244" t="s">
        <v>141</v>
      </c>
    </row>
    <row r="260" s="13" customFormat="1">
      <c r="A260" s="13"/>
      <c r="B260" s="234"/>
      <c r="C260" s="235"/>
      <c r="D260" s="236" t="s">
        <v>153</v>
      </c>
      <c r="E260" s="237" t="s">
        <v>32</v>
      </c>
      <c r="F260" s="238" t="s">
        <v>159</v>
      </c>
      <c r="G260" s="235"/>
      <c r="H260" s="237" t="s">
        <v>32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153</v>
      </c>
      <c r="AU260" s="244" t="s">
        <v>87</v>
      </c>
      <c r="AV260" s="13" t="s">
        <v>85</v>
      </c>
      <c r="AW260" s="13" t="s">
        <v>39</v>
      </c>
      <c r="AX260" s="13" t="s">
        <v>78</v>
      </c>
      <c r="AY260" s="244" t="s">
        <v>141</v>
      </c>
    </row>
    <row r="261" s="14" customFormat="1">
      <c r="A261" s="14"/>
      <c r="B261" s="245"/>
      <c r="C261" s="246"/>
      <c r="D261" s="236" t="s">
        <v>153</v>
      </c>
      <c r="E261" s="247" t="s">
        <v>32</v>
      </c>
      <c r="F261" s="248" t="s">
        <v>160</v>
      </c>
      <c r="G261" s="246"/>
      <c r="H261" s="249">
        <v>2.2799999999999998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153</v>
      </c>
      <c r="AU261" s="255" t="s">
        <v>87</v>
      </c>
      <c r="AV261" s="14" t="s">
        <v>87</v>
      </c>
      <c r="AW261" s="14" t="s">
        <v>39</v>
      </c>
      <c r="AX261" s="14" t="s">
        <v>78</v>
      </c>
      <c r="AY261" s="255" t="s">
        <v>141</v>
      </c>
    </row>
    <row r="262" s="13" customFormat="1">
      <c r="A262" s="13"/>
      <c r="B262" s="234"/>
      <c r="C262" s="235"/>
      <c r="D262" s="236" t="s">
        <v>153</v>
      </c>
      <c r="E262" s="237" t="s">
        <v>32</v>
      </c>
      <c r="F262" s="238" t="s">
        <v>189</v>
      </c>
      <c r="G262" s="235"/>
      <c r="H262" s="237" t="s">
        <v>32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153</v>
      </c>
      <c r="AU262" s="244" t="s">
        <v>87</v>
      </c>
      <c r="AV262" s="13" t="s">
        <v>85</v>
      </c>
      <c r="AW262" s="13" t="s">
        <v>39</v>
      </c>
      <c r="AX262" s="13" t="s">
        <v>78</v>
      </c>
      <c r="AY262" s="244" t="s">
        <v>141</v>
      </c>
    </row>
    <row r="263" s="14" customFormat="1">
      <c r="A263" s="14"/>
      <c r="B263" s="245"/>
      <c r="C263" s="246"/>
      <c r="D263" s="236" t="s">
        <v>153</v>
      </c>
      <c r="E263" s="247" t="s">
        <v>32</v>
      </c>
      <c r="F263" s="248" t="s">
        <v>190</v>
      </c>
      <c r="G263" s="246"/>
      <c r="H263" s="249">
        <v>0.54000000000000004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153</v>
      </c>
      <c r="AU263" s="255" t="s">
        <v>87</v>
      </c>
      <c r="AV263" s="14" t="s">
        <v>87</v>
      </c>
      <c r="AW263" s="14" t="s">
        <v>39</v>
      </c>
      <c r="AX263" s="14" t="s">
        <v>78</v>
      </c>
      <c r="AY263" s="255" t="s">
        <v>141</v>
      </c>
    </row>
    <row r="264" s="13" customFormat="1">
      <c r="A264" s="13"/>
      <c r="B264" s="234"/>
      <c r="C264" s="235"/>
      <c r="D264" s="236" t="s">
        <v>153</v>
      </c>
      <c r="E264" s="237" t="s">
        <v>32</v>
      </c>
      <c r="F264" s="238" t="s">
        <v>191</v>
      </c>
      <c r="G264" s="235"/>
      <c r="H264" s="237" t="s">
        <v>32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153</v>
      </c>
      <c r="AU264" s="244" t="s">
        <v>87</v>
      </c>
      <c r="AV264" s="13" t="s">
        <v>85</v>
      </c>
      <c r="AW264" s="13" t="s">
        <v>39</v>
      </c>
      <c r="AX264" s="13" t="s">
        <v>78</v>
      </c>
      <c r="AY264" s="244" t="s">
        <v>141</v>
      </c>
    </row>
    <row r="265" s="13" customFormat="1">
      <c r="A265" s="13"/>
      <c r="B265" s="234"/>
      <c r="C265" s="235"/>
      <c r="D265" s="236" t="s">
        <v>153</v>
      </c>
      <c r="E265" s="237" t="s">
        <v>32</v>
      </c>
      <c r="F265" s="238" t="s">
        <v>162</v>
      </c>
      <c r="G265" s="235"/>
      <c r="H265" s="237" t="s">
        <v>32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153</v>
      </c>
      <c r="AU265" s="244" t="s">
        <v>87</v>
      </c>
      <c r="AV265" s="13" t="s">
        <v>85</v>
      </c>
      <c r="AW265" s="13" t="s">
        <v>39</v>
      </c>
      <c r="AX265" s="13" t="s">
        <v>78</v>
      </c>
      <c r="AY265" s="244" t="s">
        <v>141</v>
      </c>
    </row>
    <row r="266" s="14" customFormat="1">
      <c r="A266" s="14"/>
      <c r="B266" s="245"/>
      <c r="C266" s="246"/>
      <c r="D266" s="236" t="s">
        <v>153</v>
      </c>
      <c r="E266" s="247" t="s">
        <v>32</v>
      </c>
      <c r="F266" s="248" t="s">
        <v>163</v>
      </c>
      <c r="G266" s="246"/>
      <c r="H266" s="249">
        <v>3.8999999999999999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153</v>
      </c>
      <c r="AU266" s="255" t="s">
        <v>87</v>
      </c>
      <c r="AV266" s="14" t="s">
        <v>87</v>
      </c>
      <c r="AW266" s="14" t="s">
        <v>39</v>
      </c>
      <c r="AX266" s="14" t="s">
        <v>78</v>
      </c>
      <c r="AY266" s="255" t="s">
        <v>141</v>
      </c>
    </row>
    <row r="267" s="13" customFormat="1">
      <c r="A267" s="13"/>
      <c r="B267" s="234"/>
      <c r="C267" s="235"/>
      <c r="D267" s="236" t="s">
        <v>153</v>
      </c>
      <c r="E267" s="237" t="s">
        <v>32</v>
      </c>
      <c r="F267" s="238" t="s">
        <v>164</v>
      </c>
      <c r="G267" s="235"/>
      <c r="H267" s="237" t="s">
        <v>32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153</v>
      </c>
      <c r="AU267" s="244" t="s">
        <v>87</v>
      </c>
      <c r="AV267" s="13" t="s">
        <v>85</v>
      </c>
      <c r="AW267" s="13" t="s">
        <v>39</v>
      </c>
      <c r="AX267" s="13" t="s">
        <v>78</v>
      </c>
      <c r="AY267" s="244" t="s">
        <v>141</v>
      </c>
    </row>
    <row r="268" s="14" customFormat="1">
      <c r="A268" s="14"/>
      <c r="B268" s="245"/>
      <c r="C268" s="246"/>
      <c r="D268" s="236" t="s">
        <v>153</v>
      </c>
      <c r="E268" s="247" t="s">
        <v>32</v>
      </c>
      <c r="F268" s="248" t="s">
        <v>165</v>
      </c>
      <c r="G268" s="246"/>
      <c r="H268" s="249">
        <v>3.5099999999999998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153</v>
      </c>
      <c r="AU268" s="255" t="s">
        <v>87</v>
      </c>
      <c r="AV268" s="14" t="s">
        <v>87</v>
      </c>
      <c r="AW268" s="14" t="s">
        <v>39</v>
      </c>
      <c r="AX268" s="14" t="s">
        <v>78</v>
      </c>
      <c r="AY268" s="255" t="s">
        <v>141</v>
      </c>
    </row>
    <row r="269" s="13" customFormat="1">
      <c r="A269" s="13"/>
      <c r="B269" s="234"/>
      <c r="C269" s="235"/>
      <c r="D269" s="236" t="s">
        <v>153</v>
      </c>
      <c r="E269" s="237" t="s">
        <v>32</v>
      </c>
      <c r="F269" s="238" t="s">
        <v>192</v>
      </c>
      <c r="G269" s="235"/>
      <c r="H269" s="237" t="s">
        <v>32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153</v>
      </c>
      <c r="AU269" s="244" t="s">
        <v>87</v>
      </c>
      <c r="AV269" s="13" t="s">
        <v>85</v>
      </c>
      <c r="AW269" s="13" t="s">
        <v>39</v>
      </c>
      <c r="AX269" s="13" t="s">
        <v>78</v>
      </c>
      <c r="AY269" s="244" t="s">
        <v>141</v>
      </c>
    </row>
    <row r="270" s="13" customFormat="1">
      <c r="A270" s="13"/>
      <c r="B270" s="234"/>
      <c r="C270" s="235"/>
      <c r="D270" s="236" t="s">
        <v>153</v>
      </c>
      <c r="E270" s="237" t="s">
        <v>32</v>
      </c>
      <c r="F270" s="238" t="s">
        <v>193</v>
      </c>
      <c r="G270" s="235"/>
      <c r="H270" s="237" t="s">
        <v>32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153</v>
      </c>
      <c r="AU270" s="244" t="s">
        <v>87</v>
      </c>
      <c r="AV270" s="13" t="s">
        <v>85</v>
      </c>
      <c r="AW270" s="13" t="s">
        <v>39</v>
      </c>
      <c r="AX270" s="13" t="s">
        <v>78</v>
      </c>
      <c r="AY270" s="244" t="s">
        <v>141</v>
      </c>
    </row>
    <row r="271" s="14" customFormat="1">
      <c r="A271" s="14"/>
      <c r="B271" s="245"/>
      <c r="C271" s="246"/>
      <c r="D271" s="236" t="s">
        <v>153</v>
      </c>
      <c r="E271" s="247" t="s">
        <v>32</v>
      </c>
      <c r="F271" s="248" t="s">
        <v>194</v>
      </c>
      <c r="G271" s="246"/>
      <c r="H271" s="249">
        <v>0.88500000000000001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153</v>
      </c>
      <c r="AU271" s="255" t="s">
        <v>87</v>
      </c>
      <c r="AV271" s="14" t="s">
        <v>87</v>
      </c>
      <c r="AW271" s="14" t="s">
        <v>39</v>
      </c>
      <c r="AX271" s="14" t="s">
        <v>78</v>
      </c>
      <c r="AY271" s="255" t="s">
        <v>141</v>
      </c>
    </row>
    <row r="272" s="13" customFormat="1">
      <c r="A272" s="13"/>
      <c r="B272" s="234"/>
      <c r="C272" s="235"/>
      <c r="D272" s="236" t="s">
        <v>153</v>
      </c>
      <c r="E272" s="237" t="s">
        <v>32</v>
      </c>
      <c r="F272" s="238" t="s">
        <v>195</v>
      </c>
      <c r="G272" s="235"/>
      <c r="H272" s="237" t="s">
        <v>32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153</v>
      </c>
      <c r="AU272" s="244" t="s">
        <v>87</v>
      </c>
      <c r="AV272" s="13" t="s">
        <v>85</v>
      </c>
      <c r="AW272" s="13" t="s">
        <v>39</v>
      </c>
      <c r="AX272" s="13" t="s">
        <v>78</v>
      </c>
      <c r="AY272" s="244" t="s">
        <v>141</v>
      </c>
    </row>
    <row r="273" s="14" customFormat="1">
      <c r="A273" s="14"/>
      <c r="B273" s="245"/>
      <c r="C273" s="246"/>
      <c r="D273" s="236" t="s">
        <v>153</v>
      </c>
      <c r="E273" s="247" t="s">
        <v>32</v>
      </c>
      <c r="F273" s="248" t="s">
        <v>196</v>
      </c>
      <c r="G273" s="246"/>
      <c r="H273" s="249">
        <v>2.9249999999999998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153</v>
      </c>
      <c r="AU273" s="255" t="s">
        <v>87</v>
      </c>
      <c r="AV273" s="14" t="s">
        <v>87</v>
      </c>
      <c r="AW273" s="14" t="s">
        <v>39</v>
      </c>
      <c r="AX273" s="14" t="s">
        <v>78</v>
      </c>
      <c r="AY273" s="255" t="s">
        <v>141</v>
      </c>
    </row>
    <row r="274" s="13" customFormat="1">
      <c r="A274" s="13"/>
      <c r="B274" s="234"/>
      <c r="C274" s="235"/>
      <c r="D274" s="236" t="s">
        <v>153</v>
      </c>
      <c r="E274" s="237" t="s">
        <v>32</v>
      </c>
      <c r="F274" s="238" t="s">
        <v>197</v>
      </c>
      <c r="G274" s="235"/>
      <c r="H274" s="237" t="s">
        <v>32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153</v>
      </c>
      <c r="AU274" s="244" t="s">
        <v>87</v>
      </c>
      <c r="AV274" s="13" t="s">
        <v>85</v>
      </c>
      <c r="AW274" s="13" t="s">
        <v>39</v>
      </c>
      <c r="AX274" s="13" t="s">
        <v>78</v>
      </c>
      <c r="AY274" s="244" t="s">
        <v>141</v>
      </c>
    </row>
    <row r="275" s="13" customFormat="1">
      <c r="A275" s="13"/>
      <c r="B275" s="234"/>
      <c r="C275" s="235"/>
      <c r="D275" s="236" t="s">
        <v>153</v>
      </c>
      <c r="E275" s="237" t="s">
        <v>32</v>
      </c>
      <c r="F275" s="238" t="s">
        <v>195</v>
      </c>
      <c r="G275" s="235"/>
      <c r="H275" s="237" t="s">
        <v>32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153</v>
      </c>
      <c r="AU275" s="244" t="s">
        <v>87</v>
      </c>
      <c r="AV275" s="13" t="s">
        <v>85</v>
      </c>
      <c r="AW275" s="13" t="s">
        <v>39</v>
      </c>
      <c r="AX275" s="13" t="s">
        <v>78</v>
      </c>
      <c r="AY275" s="244" t="s">
        <v>141</v>
      </c>
    </row>
    <row r="276" s="14" customFormat="1">
      <c r="A276" s="14"/>
      <c r="B276" s="245"/>
      <c r="C276" s="246"/>
      <c r="D276" s="236" t="s">
        <v>153</v>
      </c>
      <c r="E276" s="247" t="s">
        <v>32</v>
      </c>
      <c r="F276" s="248" t="s">
        <v>198</v>
      </c>
      <c r="G276" s="246"/>
      <c r="H276" s="249">
        <v>0.97499999999999998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153</v>
      </c>
      <c r="AU276" s="255" t="s">
        <v>87</v>
      </c>
      <c r="AV276" s="14" t="s">
        <v>87</v>
      </c>
      <c r="AW276" s="14" t="s">
        <v>39</v>
      </c>
      <c r="AX276" s="14" t="s">
        <v>78</v>
      </c>
      <c r="AY276" s="255" t="s">
        <v>141</v>
      </c>
    </row>
    <row r="277" s="13" customFormat="1">
      <c r="A277" s="13"/>
      <c r="B277" s="234"/>
      <c r="C277" s="235"/>
      <c r="D277" s="236" t="s">
        <v>153</v>
      </c>
      <c r="E277" s="237" t="s">
        <v>32</v>
      </c>
      <c r="F277" s="238" t="s">
        <v>199</v>
      </c>
      <c r="G277" s="235"/>
      <c r="H277" s="237" t="s">
        <v>32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153</v>
      </c>
      <c r="AU277" s="244" t="s">
        <v>87</v>
      </c>
      <c r="AV277" s="13" t="s">
        <v>85</v>
      </c>
      <c r="AW277" s="13" t="s">
        <v>39</v>
      </c>
      <c r="AX277" s="13" t="s">
        <v>78</v>
      </c>
      <c r="AY277" s="244" t="s">
        <v>141</v>
      </c>
    </row>
    <row r="278" s="14" customFormat="1">
      <c r="A278" s="14"/>
      <c r="B278" s="245"/>
      <c r="C278" s="246"/>
      <c r="D278" s="236" t="s">
        <v>153</v>
      </c>
      <c r="E278" s="247" t="s">
        <v>32</v>
      </c>
      <c r="F278" s="248" t="s">
        <v>200</v>
      </c>
      <c r="G278" s="246"/>
      <c r="H278" s="249">
        <v>1.089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153</v>
      </c>
      <c r="AU278" s="255" t="s">
        <v>87</v>
      </c>
      <c r="AV278" s="14" t="s">
        <v>87</v>
      </c>
      <c r="AW278" s="14" t="s">
        <v>39</v>
      </c>
      <c r="AX278" s="14" t="s">
        <v>78</v>
      </c>
      <c r="AY278" s="255" t="s">
        <v>141</v>
      </c>
    </row>
    <row r="279" s="13" customFormat="1">
      <c r="A279" s="13"/>
      <c r="B279" s="234"/>
      <c r="C279" s="235"/>
      <c r="D279" s="236" t="s">
        <v>153</v>
      </c>
      <c r="E279" s="237" t="s">
        <v>32</v>
      </c>
      <c r="F279" s="238" t="s">
        <v>188</v>
      </c>
      <c r="G279" s="235"/>
      <c r="H279" s="237" t="s">
        <v>32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153</v>
      </c>
      <c r="AU279" s="244" t="s">
        <v>87</v>
      </c>
      <c r="AV279" s="13" t="s">
        <v>85</v>
      </c>
      <c r="AW279" s="13" t="s">
        <v>39</v>
      </c>
      <c r="AX279" s="13" t="s">
        <v>78</v>
      </c>
      <c r="AY279" s="244" t="s">
        <v>141</v>
      </c>
    </row>
    <row r="280" s="13" customFormat="1">
      <c r="A280" s="13"/>
      <c r="B280" s="234"/>
      <c r="C280" s="235"/>
      <c r="D280" s="236" t="s">
        <v>153</v>
      </c>
      <c r="E280" s="237" t="s">
        <v>32</v>
      </c>
      <c r="F280" s="238" t="s">
        <v>157</v>
      </c>
      <c r="G280" s="235"/>
      <c r="H280" s="237" t="s">
        <v>32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153</v>
      </c>
      <c r="AU280" s="244" t="s">
        <v>87</v>
      </c>
      <c r="AV280" s="13" t="s">
        <v>85</v>
      </c>
      <c r="AW280" s="13" t="s">
        <v>39</v>
      </c>
      <c r="AX280" s="13" t="s">
        <v>78</v>
      </c>
      <c r="AY280" s="244" t="s">
        <v>141</v>
      </c>
    </row>
    <row r="281" s="14" customFormat="1">
      <c r="A281" s="14"/>
      <c r="B281" s="245"/>
      <c r="C281" s="246"/>
      <c r="D281" s="236" t="s">
        <v>153</v>
      </c>
      <c r="E281" s="247" t="s">
        <v>32</v>
      </c>
      <c r="F281" s="248" t="s">
        <v>158</v>
      </c>
      <c r="G281" s="246"/>
      <c r="H281" s="249">
        <v>2.028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153</v>
      </c>
      <c r="AU281" s="255" t="s">
        <v>87</v>
      </c>
      <c r="AV281" s="14" t="s">
        <v>87</v>
      </c>
      <c r="AW281" s="14" t="s">
        <v>39</v>
      </c>
      <c r="AX281" s="14" t="s">
        <v>78</v>
      </c>
      <c r="AY281" s="255" t="s">
        <v>141</v>
      </c>
    </row>
    <row r="282" s="13" customFormat="1">
      <c r="A282" s="13"/>
      <c r="B282" s="234"/>
      <c r="C282" s="235"/>
      <c r="D282" s="236" t="s">
        <v>153</v>
      </c>
      <c r="E282" s="237" t="s">
        <v>32</v>
      </c>
      <c r="F282" s="238" t="s">
        <v>191</v>
      </c>
      <c r="G282" s="235"/>
      <c r="H282" s="237" t="s">
        <v>32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153</v>
      </c>
      <c r="AU282" s="244" t="s">
        <v>87</v>
      </c>
      <c r="AV282" s="13" t="s">
        <v>85</v>
      </c>
      <c r="AW282" s="13" t="s">
        <v>39</v>
      </c>
      <c r="AX282" s="13" t="s">
        <v>78</v>
      </c>
      <c r="AY282" s="244" t="s">
        <v>141</v>
      </c>
    </row>
    <row r="283" s="13" customFormat="1">
      <c r="A283" s="13"/>
      <c r="B283" s="234"/>
      <c r="C283" s="235"/>
      <c r="D283" s="236" t="s">
        <v>153</v>
      </c>
      <c r="E283" s="237" t="s">
        <v>32</v>
      </c>
      <c r="F283" s="238" t="s">
        <v>166</v>
      </c>
      <c r="G283" s="235"/>
      <c r="H283" s="237" t="s">
        <v>32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153</v>
      </c>
      <c r="AU283" s="244" t="s">
        <v>87</v>
      </c>
      <c r="AV283" s="13" t="s">
        <v>85</v>
      </c>
      <c r="AW283" s="13" t="s">
        <v>39</v>
      </c>
      <c r="AX283" s="13" t="s">
        <v>78</v>
      </c>
      <c r="AY283" s="244" t="s">
        <v>141</v>
      </c>
    </row>
    <row r="284" s="14" customFormat="1">
      <c r="A284" s="14"/>
      <c r="B284" s="245"/>
      <c r="C284" s="246"/>
      <c r="D284" s="236" t="s">
        <v>153</v>
      </c>
      <c r="E284" s="247" t="s">
        <v>32</v>
      </c>
      <c r="F284" s="248" t="s">
        <v>201</v>
      </c>
      <c r="G284" s="246"/>
      <c r="H284" s="249">
        <v>1.1100000000000001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153</v>
      </c>
      <c r="AU284" s="255" t="s">
        <v>87</v>
      </c>
      <c r="AV284" s="14" t="s">
        <v>87</v>
      </c>
      <c r="AW284" s="14" t="s">
        <v>39</v>
      </c>
      <c r="AX284" s="14" t="s">
        <v>78</v>
      </c>
      <c r="AY284" s="255" t="s">
        <v>141</v>
      </c>
    </row>
    <row r="285" s="13" customFormat="1">
      <c r="A285" s="13"/>
      <c r="B285" s="234"/>
      <c r="C285" s="235"/>
      <c r="D285" s="236" t="s">
        <v>153</v>
      </c>
      <c r="E285" s="237" t="s">
        <v>32</v>
      </c>
      <c r="F285" s="238" t="s">
        <v>191</v>
      </c>
      <c r="G285" s="235"/>
      <c r="H285" s="237" t="s">
        <v>32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153</v>
      </c>
      <c r="AU285" s="244" t="s">
        <v>87</v>
      </c>
      <c r="AV285" s="13" t="s">
        <v>85</v>
      </c>
      <c r="AW285" s="13" t="s">
        <v>39</v>
      </c>
      <c r="AX285" s="13" t="s">
        <v>78</v>
      </c>
      <c r="AY285" s="244" t="s">
        <v>141</v>
      </c>
    </row>
    <row r="286" s="13" customFormat="1">
      <c r="A286" s="13"/>
      <c r="B286" s="234"/>
      <c r="C286" s="235"/>
      <c r="D286" s="236" t="s">
        <v>153</v>
      </c>
      <c r="E286" s="237" t="s">
        <v>32</v>
      </c>
      <c r="F286" s="238" t="s">
        <v>176</v>
      </c>
      <c r="G286" s="235"/>
      <c r="H286" s="237" t="s">
        <v>32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153</v>
      </c>
      <c r="AU286" s="244" t="s">
        <v>87</v>
      </c>
      <c r="AV286" s="13" t="s">
        <v>85</v>
      </c>
      <c r="AW286" s="13" t="s">
        <v>39</v>
      </c>
      <c r="AX286" s="13" t="s">
        <v>78</v>
      </c>
      <c r="AY286" s="244" t="s">
        <v>141</v>
      </c>
    </row>
    <row r="287" s="14" customFormat="1">
      <c r="A287" s="14"/>
      <c r="B287" s="245"/>
      <c r="C287" s="246"/>
      <c r="D287" s="236" t="s">
        <v>153</v>
      </c>
      <c r="E287" s="247" t="s">
        <v>32</v>
      </c>
      <c r="F287" s="248" t="s">
        <v>177</v>
      </c>
      <c r="G287" s="246"/>
      <c r="H287" s="249">
        <v>3.012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153</v>
      </c>
      <c r="AU287" s="255" t="s">
        <v>87</v>
      </c>
      <c r="AV287" s="14" t="s">
        <v>87</v>
      </c>
      <c r="AW287" s="14" t="s">
        <v>39</v>
      </c>
      <c r="AX287" s="14" t="s">
        <v>78</v>
      </c>
      <c r="AY287" s="255" t="s">
        <v>141</v>
      </c>
    </row>
    <row r="288" s="13" customFormat="1">
      <c r="A288" s="13"/>
      <c r="B288" s="234"/>
      <c r="C288" s="235"/>
      <c r="D288" s="236" t="s">
        <v>153</v>
      </c>
      <c r="E288" s="237" t="s">
        <v>32</v>
      </c>
      <c r="F288" s="238" t="s">
        <v>180</v>
      </c>
      <c r="G288" s="235"/>
      <c r="H288" s="237" t="s">
        <v>32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153</v>
      </c>
      <c r="AU288" s="244" t="s">
        <v>87</v>
      </c>
      <c r="AV288" s="13" t="s">
        <v>85</v>
      </c>
      <c r="AW288" s="13" t="s">
        <v>39</v>
      </c>
      <c r="AX288" s="13" t="s">
        <v>78</v>
      </c>
      <c r="AY288" s="244" t="s">
        <v>141</v>
      </c>
    </row>
    <row r="289" s="14" customFormat="1">
      <c r="A289" s="14"/>
      <c r="B289" s="245"/>
      <c r="C289" s="246"/>
      <c r="D289" s="236" t="s">
        <v>153</v>
      </c>
      <c r="E289" s="247" t="s">
        <v>32</v>
      </c>
      <c r="F289" s="248" t="s">
        <v>202</v>
      </c>
      <c r="G289" s="246"/>
      <c r="H289" s="249">
        <v>8.0999999999999996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153</v>
      </c>
      <c r="AU289" s="255" t="s">
        <v>87</v>
      </c>
      <c r="AV289" s="14" t="s">
        <v>87</v>
      </c>
      <c r="AW289" s="14" t="s">
        <v>39</v>
      </c>
      <c r="AX289" s="14" t="s">
        <v>78</v>
      </c>
      <c r="AY289" s="255" t="s">
        <v>141</v>
      </c>
    </row>
    <row r="290" s="13" customFormat="1">
      <c r="A290" s="13"/>
      <c r="B290" s="234"/>
      <c r="C290" s="235"/>
      <c r="D290" s="236" t="s">
        <v>153</v>
      </c>
      <c r="E290" s="237" t="s">
        <v>32</v>
      </c>
      <c r="F290" s="238" t="s">
        <v>203</v>
      </c>
      <c r="G290" s="235"/>
      <c r="H290" s="237" t="s">
        <v>32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153</v>
      </c>
      <c r="AU290" s="244" t="s">
        <v>87</v>
      </c>
      <c r="AV290" s="13" t="s">
        <v>85</v>
      </c>
      <c r="AW290" s="13" t="s">
        <v>39</v>
      </c>
      <c r="AX290" s="13" t="s">
        <v>78</v>
      </c>
      <c r="AY290" s="244" t="s">
        <v>141</v>
      </c>
    </row>
    <row r="291" s="14" customFormat="1">
      <c r="A291" s="14"/>
      <c r="B291" s="245"/>
      <c r="C291" s="246"/>
      <c r="D291" s="236" t="s">
        <v>153</v>
      </c>
      <c r="E291" s="247" t="s">
        <v>32</v>
      </c>
      <c r="F291" s="248" t="s">
        <v>204</v>
      </c>
      <c r="G291" s="246"/>
      <c r="H291" s="249">
        <v>1.44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153</v>
      </c>
      <c r="AU291" s="255" t="s">
        <v>87</v>
      </c>
      <c r="AV291" s="14" t="s">
        <v>87</v>
      </c>
      <c r="AW291" s="14" t="s">
        <v>39</v>
      </c>
      <c r="AX291" s="14" t="s">
        <v>78</v>
      </c>
      <c r="AY291" s="255" t="s">
        <v>141</v>
      </c>
    </row>
    <row r="292" s="13" customFormat="1">
      <c r="A292" s="13"/>
      <c r="B292" s="234"/>
      <c r="C292" s="235"/>
      <c r="D292" s="236" t="s">
        <v>153</v>
      </c>
      <c r="E292" s="237" t="s">
        <v>32</v>
      </c>
      <c r="F292" s="238" t="s">
        <v>205</v>
      </c>
      <c r="G292" s="235"/>
      <c r="H292" s="237" t="s">
        <v>32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153</v>
      </c>
      <c r="AU292" s="244" t="s">
        <v>87</v>
      </c>
      <c r="AV292" s="13" t="s">
        <v>85</v>
      </c>
      <c r="AW292" s="13" t="s">
        <v>39</v>
      </c>
      <c r="AX292" s="13" t="s">
        <v>78</v>
      </c>
      <c r="AY292" s="244" t="s">
        <v>141</v>
      </c>
    </row>
    <row r="293" s="14" customFormat="1">
      <c r="A293" s="14"/>
      <c r="B293" s="245"/>
      <c r="C293" s="246"/>
      <c r="D293" s="236" t="s">
        <v>153</v>
      </c>
      <c r="E293" s="247" t="s">
        <v>32</v>
      </c>
      <c r="F293" s="248" t="s">
        <v>206</v>
      </c>
      <c r="G293" s="246"/>
      <c r="H293" s="249">
        <v>9.8100000000000005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153</v>
      </c>
      <c r="AU293" s="255" t="s">
        <v>87</v>
      </c>
      <c r="AV293" s="14" t="s">
        <v>87</v>
      </c>
      <c r="AW293" s="14" t="s">
        <v>39</v>
      </c>
      <c r="AX293" s="14" t="s">
        <v>78</v>
      </c>
      <c r="AY293" s="255" t="s">
        <v>141</v>
      </c>
    </row>
    <row r="294" s="13" customFormat="1">
      <c r="A294" s="13"/>
      <c r="B294" s="234"/>
      <c r="C294" s="235"/>
      <c r="D294" s="236" t="s">
        <v>153</v>
      </c>
      <c r="E294" s="237" t="s">
        <v>32</v>
      </c>
      <c r="F294" s="238" t="s">
        <v>192</v>
      </c>
      <c r="G294" s="235"/>
      <c r="H294" s="237" t="s">
        <v>32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153</v>
      </c>
      <c r="AU294" s="244" t="s">
        <v>87</v>
      </c>
      <c r="AV294" s="13" t="s">
        <v>85</v>
      </c>
      <c r="AW294" s="13" t="s">
        <v>39</v>
      </c>
      <c r="AX294" s="13" t="s">
        <v>78</v>
      </c>
      <c r="AY294" s="244" t="s">
        <v>141</v>
      </c>
    </row>
    <row r="295" s="13" customFormat="1">
      <c r="A295" s="13"/>
      <c r="B295" s="234"/>
      <c r="C295" s="235"/>
      <c r="D295" s="236" t="s">
        <v>153</v>
      </c>
      <c r="E295" s="237" t="s">
        <v>32</v>
      </c>
      <c r="F295" s="238" t="s">
        <v>207</v>
      </c>
      <c r="G295" s="235"/>
      <c r="H295" s="237" t="s">
        <v>32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153</v>
      </c>
      <c r="AU295" s="244" t="s">
        <v>87</v>
      </c>
      <c r="AV295" s="13" t="s">
        <v>85</v>
      </c>
      <c r="AW295" s="13" t="s">
        <v>39</v>
      </c>
      <c r="AX295" s="13" t="s">
        <v>78</v>
      </c>
      <c r="AY295" s="244" t="s">
        <v>141</v>
      </c>
    </row>
    <row r="296" s="14" customFormat="1">
      <c r="A296" s="14"/>
      <c r="B296" s="245"/>
      <c r="C296" s="246"/>
      <c r="D296" s="236" t="s">
        <v>153</v>
      </c>
      <c r="E296" s="247" t="s">
        <v>32</v>
      </c>
      <c r="F296" s="248" t="s">
        <v>208</v>
      </c>
      <c r="G296" s="246"/>
      <c r="H296" s="249">
        <v>25.199999999999999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153</v>
      </c>
      <c r="AU296" s="255" t="s">
        <v>87</v>
      </c>
      <c r="AV296" s="14" t="s">
        <v>87</v>
      </c>
      <c r="AW296" s="14" t="s">
        <v>39</v>
      </c>
      <c r="AX296" s="14" t="s">
        <v>78</v>
      </c>
      <c r="AY296" s="255" t="s">
        <v>141</v>
      </c>
    </row>
    <row r="297" s="13" customFormat="1">
      <c r="A297" s="13"/>
      <c r="B297" s="234"/>
      <c r="C297" s="235"/>
      <c r="D297" s="236" t="s">
        <v>153</v>
      </c>
      <c r="E297" s="237" t="s">
        <v>32</v>
      </c>
      <c r="F297" s="238" t="s">
        <v>209</v>
      </c>
      <c r="G297" s="235"/>
      <c r="H297" s="237" t="s">
        <v>32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153</v>
      </c>
      <c r="AU297" s="244" t="s">
        <v>87</v>
      </c>
      <c r="AV297" s="13" t="s">
        <v>85</v>
      </c>
      <c r="AW297" s="13" t="s">
        <v>39</v>
      </c>
      <c r="AX297" s="13" t="s">
        <v>78</v>
      </c>
      <c r="AY297" s="244" t="s">
        <v>141</v>
      </c>
    </row>
    <row r="298" s="14" customFormat="1">
      <c r="A298" s="14"/>
      <c r="B298" s="245"/>
      <c r="C298" s="246"/>
      <c r="D298" s="236" t="s">
        <v>153</v>
      </c>
      <c r="E298" s="247" t="s">
        <v>32</v>
      </c>
      <c r="F298" s="248" t="s">
        <v>210</v>
      </c>
      <c r="G298" s="246"/>
      <c r="H298" s="249">
        <v>1.6499999999999999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153</v>
      </c>
      <c r="AU298" s="255" t="s">
        <v>87</v>
      </c>
      <c r="AV298" s="14" t="s">
        <v>87</v>
      </c>
      <c r="AW298" s="14" t="s">
        <v>39</v>
      </c>
      <c r="AX298" s="14" t="s">
        <v>78</v>
      </c>
      <c r="AY298" s="255" t="s">
        <v>141</v>
      </c>
    </row>
    <row r="299" s="13" customFormat="1">
      <c r="A299" s="13"/>
      <c r="B299" s="234"/>
      <c r="C299" s="235"/>
      <c r="D299" s="236" t="s">
        <v>153</v>
      </c>
      <c r="E299" s="237" t="s">
        <v>32</v>
      </c>
      <c r="F299" s="238" t="s">
        <v>211</v>
      </c>
      <c r="G299" s="235"/>
      <c r="H299" s="237" t="s">
        <v>32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153</v>
      </c>
      <c r="AU299" s="244" t="s">
        <v>87</v>
      </c>
      <c r="AV299" s="13" t="s">
        <v>85</v>
      </c>
      <c r="AW299" s="13" t="s">
        <v>39</v>
      </c>
      <c r="AX299" s="13" t="s">
        <v>78</v>
      </c>
      <c r="AY299" s="244" t="s">
        <v>141</v>
      </c>
    </row>
    <row r="300" s="14" customFormat="1">
      <c r="A300" s="14"/>
      <c r="B300" s="245"/>
      <c r="C300" s="246"/>
      <c r="D300" s="236" t="s">
        <v>153</v>
      </c>
      <c r="E300" s="247" t="s">
        <v>32</v>
      </c>
      <c r="F300" s="248" t="s">
        <v>212</v>
      </c>
      <c r="G300" s="246"/>
      <c r="H300" s="249">
        <v>4.7699999999999996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153</v>
      </c>
      <c r="AU300" s="255" t="s">
        <v>87</v>
      </c>
      <c r="AV300" s="14" t="s">
        <v>87</v>
      </c>
      <c r="AW300" s="14" t="s">
        <v>39</v>
      </c>
      <c r="AX300" s="14" t="s">
        <v>78</v>
      </c>
      <c r="AY300" s="255" t="s">
        <v>141</v>
      </c>
    </row>
    <row r="301" s="13" customFormat="1">
      <c r="A301" s="13"/>
      <c r="B301" s="234"/>
      <c r="C301" s="235"/>
      <c r="D301" s="236" t="s">
        <v>153</v>
      </c>
      <c r="E301" s="237" t="s">
        <v>32</v>
      </c>
      <c r="F301" s="238" t="s">
        <v>197</v>
      </c>
      <c r="G301" s="235"/>
      <c r="H301" s="237" t="s">
        <v>32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153</v>
      </c>
      <c r="AU301" s="244" t="s">
        <v>87</v>
      </c>
      <c r="AV301" s="13" t="s">
        <v>85</v>
      </c>
      <c r="AW301" s="13" t="s">
        <v>39</v>
      </c>
      <c r="AX301" s="13" t="s">
        <v>78</v>
      </c>
      <c r="AY301" s="244" t="s">
        <v>141</v>
      </c>
    </row>
    <row r="302" s="13" customFormat="1">
      <c r="A302" s="13"/>
      <c r="B302" s="234"/>
      <c r="C302" s="235"/>
      <c r="D302" s="236" t="s">
        <v>153</v>
      </c>
      <c r="E302" s="237" t="s">
        <v>32</v>
      </c>
      <c r="F302" s="238" t="s">
        <v>213</v>
      </c>
      <c r="G302" s="235"/>
      <c r="H302" s="237" t="s">
        <v>32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153</v>
      </c>
      <c r="AU302" s="244" t="s">
        <v>87</v>
      </c>
      <c r="AV302" s="13" t="s">
        <v>85</v>
      </c>
      <c r="AW302" s="13" t="s">
        <v>39</v>
      </c>
      <c r="AX302" s="13" t="s">
        <v>78</v>
      </c>
      <c r="AY302" s="244" t="s">
        <v>141</v>
      </c>
    </row>
    <row r="303" s="14" customFormat="1">
      <c r="A303" s="14"/>
      <c r="B303" s="245"/>
      <c r="C303" s="246"/>
      <c r="D303" s="236" t="s">
        <v>153</v>
      </c>
      <c r="E303" s="247" t="s">
        <v>32</v>
      </c>
      <c r="F303" s="248" t="s">
        <v>214</v>
      </c>
      <c r="G303" s="246"/>
      <c r="H303" s="249">
        <v>18.876000000000001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153</v>
      </c>
      <c r="AU303" s="255" t="s">
        <v>87</v>
      </c>
      <c r="AV303" s="14" t="s">
        <v>87</v>
      </c>
      <c r="AW303" s="14" t="s">
        <v>39</v>
      </c>
      <c r="AX303" s="14" t="s">
        <v>78</v>
      </c>
      <c r="AY303" s="255" t="s">
        <v>141</v>
      </c>
    </row>
    <row r="304" s="13" customFormat="1">
      <c r="A304" s="13"/>
      <c r="B304" s="234"/>
      <c r="C304" s="235"/>
      <c r="D304" s="236" t="s">
        <v>153</v>
      </c>
      <c r="E304" s="237" t="s">
        <v>32</v>
      </c>
      <c r="F304" s="238" t="s">
        <v>215</v>
      </c>
      <c r="G304" s="235"/>
      <c r="H304" s="237" t="s">
        <v>32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153</v>
      </c>
      <c r="AU304" s="244" t="s">
        <v>87</v>
      </c>
      <c r="AV304" s="13" t="s">
        <v>85</v>
      </c>
      <c r="AW304" s="13" t="s">
        <v>39</v>
      </c>
      <c r="AX304" s="13" t="s">
        <v>78</v>
      </c>
      <c r="AY304" s="244" t="s">
        <v>141</v>
      </c>
    </row>
    <row r="305" s="14" customFormat="1">
      <c r="A305" s="14"/>
      <c r="B305" s="245"/>
      <c r="C305" s="246"/>
      <c r="D305" s="236" t="s">
        <v>153</v>
      </c>
      <c r="E305" s="247" t="s">
        <v>32</v>
      </c>
      <c r="F305" s="248" t="s">
        <v>216</v>
      </c>
      <c r="G305" s="246"/>
      <c r="H305" s="249">
        <v>1.2869999999999999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153</v>
      </c>
      <c r="AU305" s="255" t="s">
        <v>87</v>
      </c>
      <c r="AV305" s="14" t="s">
        <v>87</v>
      </c>
      <c r="AW305" s="14" t="s">
        <v>39</v>
      </c>
      <c r="AX305" s="14" t="s">
        <v>78</v>
      </c>
      <c r="AY305" s="255" t="s">
        <v>141</v>
      </c>
    </row>
    <row r="306" s="13" customFormat="1">
      <c r="A306" s="13"/>
      <c r="B306" s="234"/>
      <c r="C306" s="235"/>
      <c r="D306" s="236" t="s">
        <v>153</v>
      </c>
      <c r="E306" s="237" t="s">
        <v>32</v>
      </c>
      <c r="F306" s="238" t="s">
        <v>217</v>
      </c>
      <c r="G306" s="235"/>
      <c r="H306" s="237" t="s">
        <v>32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153</v>
      </c>
      <c r="AU306" s="244" t="s">
        <v>87</v>
      </c>
      <c r="AV306" s="13" t="s">
        <v>85</v>
      </c>
      <c r="AW306" s="13" t="s">
        <v>39</v>
      </c>
      <c r="AX306" s="13" t="s">
        <v>78</v>
      </c>
      <c r="AY306" s="244" t="s">
        <v>141</v>
      </c>
    </row>
    <row r="307" s="14" customFormat="1">
      <c r="A307" s="14"/>
      <c r="B307" s="245"/>
      <c r="C307" s="246"/>
      <c r="D307" s="236" t="s">
        <v>153</v>
      </c>
      <c r="E307" s="247" t="s">
        <v>32</v>
      </c>
      <c r="F307" s="248" t="s">
        <v>218</v>
      </c>
      <c r="G307" s="246"/>
      <c r="H307" s="249">
        <v>2.5920000000000001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153</v>
      </c>
      <c r="AU307" s="255" t="s">
        <v>87</v>
      </c>
      <c r="AV307" s="14" t="s">
        <v>87</v>
      </c>
      <c r="AW307" s="14" t="s">
        <v>39</v>
      </c>
      <c r="AX307" s="14" t="s">
        <v>78</v>
      </c>
      <c r="AY307" s="255" t="s">
        <v>141</v>
      </c>
    </row>
    <row r="308" s="13" customFormat="1">
      <c r="A308" s="13"/>
      <c r="B308" s="234"/>
      <c r="C308" s="235"/>
      <c r="D308" s="236" t="s">
        <v>153</v>
      </c>
      <c r="E308" s="237" t="s">
        <v>32</v>
      </c>
      <c r="F308" s="238" t="s">
        <v>219</v>
      </c>
      <c r="G308" s="235"/>
      <c r="H308" s="237" t="s">
        <v>32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153</v>
      </c>
      <c r="AU308" s="244" t="s">
        <v>87</v>
      </c>
      <c r="AV308" s="13" t="s">
        <v>85</v>
      </c>
      <c r="AW308" s="13" t="s">
        <v>39</v>
      </c>
      <c r="AX308" s="13" t="s">
        <v>78</v>
      </c>
      <c r="AY308" s="244" t="s">
        <v>141</v>
      </c>
    </row>
    <row r="309" s="14" customFormat="1">
      <c r="A309" s="14"/>
      <c r="B309" s="245"/>
      <c r="C309" s="246"/>
      <c r="D309" s="236" t="s">
        <v>153</v>
      </c>
      <c r="E309" s="247" t="s">
        <v>32</v>
      </c>
      <c r="F309" s="248" t="s">
        <v>220</v>
      </c>
      <c r="G309" s="246"/>
      <c r="H309" s="249">
        <v>1.3620000000000001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153</v>
      </c>
      <c r="AU309" s="255" t="s">
        <v>87</v>
      </c>
      <c r="AV309" s="14" t="s">
        <v>87</v>
      </c>
      <c r="AW309" s="14" t="s">
        <v>39</v>
      </c>
      <c r="AX309" s="14" t="s">
        <v>78</v>
      </c>
      <c r="AY309" s="255" t="s">
        <v>141</v>
      </c>
    </row>
    <row r="310" s="13" customFormat="1">
      <c r="A310" s="13"/>
      <c r="B310" s="234"/>
      <c r="C310" s="235"/>
      <c r="D310" s="236" t="s">
        <v>153</v>
      </c>
      <c r="E310" s="237" t="s">
        <v>32</v>
      </c>
      <c r="F310" s="238" t="s">
        <v>182</v>
      </c>
      <c r="G310" s="235"/>
      <c r="H310" s="237" t="s">
        <v>32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153</v>
      </c>
      <c r="AU310" s="244" t="s">
        <v>87</v>
      </c>
      <c r="AV310" s="13" t="s">
        <v>85</v>
      </c>
      <c r="AW310" s="13" t="s">
        <v>39</v>
      </c>
      <c r="AX310" s="13" t="s">
        <v>78</v>
      </c>
      <c r="AY310" s="244" t="s">
        <v>141</v>
      </c>
    </row>
    <row r="311" s="14" customFormat="1">
      <c r="A311" s="14"/>
      <c r="B311" s="245"/>
      <c r="C311" s="246"/>
      <c r="D311" s="236" t="s">
        <v>153</v>
      </c>
      <c r="E311" s="247" t="s">
        <v>32</v>
      </c>
      <c r="F311" s="248" t="s">
        <v>183</v>
      </c>
      <c r="G311" s="246"/>
      <c r="H311" s="249">
        <v>1.833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153</v>
      </c>
      <c r="AU311" s="255" t="s">
        <v>87</v>
      </c>
      <c r="AV311" s="14" t="s">
        <v>87</v>
      </c>
      <c r="AW311" s="14" t="s">
        <v>39</v>
      </c>
      <c r="AX311" s="14" t="s">
        <v>78</v>
      </c>
      <c r="AY311" s="255" t="s">
        <v>141</v>
      </c>
    </row>
    <row r="312" s="13" customFormat="1">
      <c r="A312" s="13"/>
      <c r="B312" s="234"/>
      <c r="C312" s="235"/>
      <c r="D312" s="236" t="s">
        <v>153</v>
      </c>
      <c r="E312" s="237" t="s">
        <v>32</v>
      </c>
      <c r="F312" s="238" t="s">
        <v>197</v>
      </c>
      <c r="G312" s="235"/>
      <c r="H312" s="237" t="s">
        <v>32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153</v>
      </c>
      <c r="AU312" s="244" t="s">
        <v>87</v>
      </c>
      <c r="AV312" s="13" t="s">
        <v>85</v>
      </c>
      <c r="AW312" s="13" t="s">
        <v>39</v>
      </c>
      <c r="AX312" s="13" t="s">
        <v>78</v>
      </c>
      <c r="AY312" s="244" t="s">
        <v>141</v>
      </c>
    </row>
    <row r="313" s="13" customFormat="1">
      <c r="A313" s="13"/>
      <c r="B313" s="234"/>
      <c r="C313" s="235"/>
      <c r="D313" s="236" t="s">
        <v>153</v>
      </c>
      <c r="E313" s="237" t="s">
        <v>32</v>
      </c>
      <c r="F313" s="238" t="s">
        <v>221</v>
      </c>
      <c r="G313" s="235"/>
      <c r="H313" s="237" t="s">
        <v>32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153</v>
      </c>
      <c r="AU313" s="244" t="s">
        <v>87</v>
      </c>
      <c r="AV313" s="13" t="s">
        <v>85</v>
      </c>
      <c r="AW313" s="13" t="s">
        <v>39</v>
      </c>
      <c r="AX313" s="13" t="s">
        <v>78</v>
      </c>
      <c r="AY313" s="244" t="s">
        <v>141</v>
      </c>
    </row>
    <row r="314" s="14" customFormat="1">
      <c r="A314" s="14"/>
      <c r="B314" s="245"/>
      <c r="C314" s="246"/>
      <c r="D314" s="236" t="s">
        <v>153</v>
      </c>
      <c r="E314" s="247" t="s">
        <v>32</v>
      </c>
      <c r="F314" s="248" t="s">
        <v>222</v>
      </c>
      <c r="G314" s="246"/>
      <c r="H314" s="249">
        <v>6.4980000000000002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153</v>
      </c>
      <c r="AU314" s="255" t="s">
        <v>87</v>
      </c>
      <c r="AV314" s="14" t="s">
        <v>87</v>
      </c>
      <c r="AW314" s="14" t="s">
        <v>39</v>
      </c>
      <c r="AX314" s="14" t="s">
        <v>78</v>
      </c>
      <c r="AY314" s="255" t="s">
        <v>141</v>
      </c>
    </row>
    <row r="315" s="13" customFormat="1">
      <c r="A315" s="13"/>
      <c r="B315" s="234"/>
      <c r="C315" s="235"/>
      <c r="D315" s="236" t="s">
        <v>153</v>
      </c>
      <c r="E315" s="237" t="s">
        <v>32</v>
      </c>
      <c r="F315" s="238" t="s">
        <v>191</v>
      </c>
      <c r="G315" s="235"/>
      <c r="H315" s="237" t="s">
        <v>32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153</v>
      </c>
      <c r="AU315" s="244" t="s">
        <v>87</v>
      </c>
      <c r="AV315" s="13" t="s">
        <v>85</v>
      </c>
      <c r="AW315" s="13" t="s">
        <v>39</v>
      </c>
      <c r="AX315" s="13" t="s">
        <v>78</v>
      </c>
      <c r="AY315" s="244" t="s">
        <v>141</v>
      </c>
    </row>
    <row r="316" s="13" customFormat="1">
      <c r="A316" s="13"/>
      <c r="B316" s="234"/>
      <c r="C316" s="235"/>
      <c r="D316" s="236" t="s">
        <v>153</v>
      </c>
      <c r="E316" s="237" t="s">
        <v>32</v>
      </c>
      <c r="F316" s="238" t="s">
        <v>186</v>
      </c>
      <c r="G316" s="235"/>
      <c r="H316" s="237" t="s">
        <v>32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153</v>
      </c>
      <c r="AU316" s="244" t="s">
        <v>87</v>
      </c>
      <c r="AV316" s="13" t="s">
        <v>85</v>
      </c>
      <c r="AW316" s="13" t="s">
        <v>39</v>
      </c>
      <c r="AX316" s="13" t="s">
        <v>78</v>
      </c>
      <c r="AY316" s="244" t="s">
        <v>141</v>
      </c>
    </row>
    <row r="317" s="14" customFormat="1">
      <c r="A317" s="14"/>
      <c r="B317" s="245"/>
      <c r="C317" s="246"/>
      <c r="D317" s="236" t="s">
        <v>153</v>
      </c>
      <c r="E317" s="247" t="s">
        <v>32</v>
      </c>
      <c r="F317" s="248" t="s">
        <v>187</v>
      </c>
      <c r="G317" s="246"/>
      <c r="H317" s="249">
        <v>8.016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153</v>
      </c>
      <c r="AU317" s="255" t="s">
        <v>87</v>
      </c>
      <c r="AV317" s="14" t="s">
        <v>87</v>
      </c>
      <c r="AW317" s="14" t="s">
        <v>39</v>
      </c>
      <c r="AX317" s="14" t="s">
        <v>78</v>
      </c>
      <c r="AY317" s="255" t="s">
        <v>141</v>
      </c>
    </row>
    <row r="318" s="15" customFormat="1">
      <c r="A318" s="15"/>
      <c r="B318" s="256"/>
      <c r="C318" s="257"/>
      <c r="D318" s="236" t="s">
        <v>153</v>
      </c>
      <c r="E318" s="258" t="s">
        <v>32</v>
      </c>
      <c r="F318" s="259" t="s">
        <v>223</v>
      </c>
      <c r="G318" s="257"/>
      <c r="H318" s="260">
        <v>194.34899999999999</v>
      </c>
      <c r="I318" s="261"/>
      <c r="J318" s="257"/>
      <c r="K318" s="257"/>
      <c r="L318" s="262"/>
      <c r="M318" s="263"/>
      <c r="N318" s="264"/>
      <c r="O318" s="264"/>
      <c r="P318" s="264"/>
      <c r="Q318" s="264"/>
      <c r="R318" s="264"/>
      <c r="S318" s="264"/>
      <c r="T318" s="26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6" t="s">
        <v>153</v>
      </c>
      <c r="AU318" s="266" t="s">
        <v>87</v>
      </c>
      <c r="AV318" s="15" t="s">
        <v>149</v>
      </c>
      <c r="AW318" s="15" t="s">
        <v>39</v>
      </c>
      <c r="AX318" s="15" t="s">
        <v>85</v>
      </c>
      <c r="AY318" s="266" t="s">
        <v>141</v>
      </c>
    </row>
    <row r="319" s="2" customFormat="1" ht="16.5" customHeight="1">
      <c r="A319" s="42"/>
      <c r="B319" s="43"/>
      <c r="C319" s="216" t="s">
        <v>247</v>
      </c>
      <c r="D319" s="216" t="s">
        <v>144</v>
      </c>
      <c r="E319" s="217" t="s">
        <v>248</v>
      </c>
      <c r="F319" s="218" t="s">
        <v>249</v>
      </c>
      <c r="G319" s="219" t="s">
        <v>250</v>
      </c>
      <c r="H319" s="220">
        <v>1597.2000000000001</v>
      </c>
      <c r="I319" s="221"/>
      <c r="J319" s="222">
        <f>ROUND(I319*H319,2)</f>
        <v>0</v>
      </c>
      <c r="K319" s="218" t="s">
        <v>148</v>
      </c>
      <c r="L319" s="48"/>
      <c r="M319" s="223" t="s">
        <v>32</v>
      </c>
      <c r="N319" s="224" t="s">
        <v>49</v>
      </c>
      <c r="O319" s="88"/>
      <c r="P319" s="225">
        <f>O319*H319</f>
        <v>0</v>
      </c>
      <c r="Q319" s="225">
        <v>0.0015</v>
      </c>
      <c r="R319" s="225">
        <f>Q319*H319</f>
        <v>2.3957999999999999</v>
      </c>
      <c r="S319" s="225">
        <v>0</v>
      </c>
      <c r="T319" s="226">
        <f>S319*H319</f>
        <v>0</v>
      </c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R319" s="227" t="s">
        <v>149</v>
      </c>
      <c r="AT319" s="227" t="s">
        <v>144</v>
      </c>
      <c r="AU319" s="227" t="s">
        <v>87</v>
      </c>
      <c r="AY319" s="20" t="s">
        <v>141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20" t="s">
        <v>85</v>
      </c>
      <c r="BK319" s="228">
        <f>ROUND(I319*H319,2)</f>
        <v>0</v>
      </c>
      <c r="BL319" s="20" t="s">
        <v>149</v>
      </c>
      <c r="BM319" s="227" t="s">
        <v>251</v>
      </c>
    </row>
    <row r="320" s="2" customFormat="1">
      <c r="A320" s="42"/>
      <c r="B320" s="43"/>
      <c r="C320" s="44"/>
      <c r="D320" s="229" t="s">
        <v>151</v>
      </c>
      <c r="E320" s="44"/>
      <c r="F320" s="230" t="s">
        <v>252</v>
      </c>
      <c r="G320" s="44"/>
      <c r="H320" s="44"/>
      <c r="I320" s="231"/>
      <c r="J320" s="44"/>
      <c r="K320" s="44"/>
      <c r="L320" s="48"/>
      <c r="M320" s="232"/>
      <c r="N320" s="233"/>
      <c r="O320" s="88"/>
      <c r="P320" s="88"/>
      <c r="Q320" s="88"/>
      <c r="R320" s="88"/>
      <c r="S320" s="88"/>
      <c r="T320" s="89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T320" s="20" t="s">
        <v>151</v>
      </c>
      <c r="AU320" s="20" t="s">
        <v>87</v>
      </c>
    </row>
    <row r="321" s="13" customFormat="1">
      <c r="A321" s="13"/>
      <c r="B321" s="234"/>
      <c r="C321" s="235"/>
      <c r="D321" s="236" t="s">
        <v>153</v>
      </c>
      <c r="E321" s="237" t="s">
        <v>32</v>
      </c>
      <c r="F321" s="238" t="s">
        <v>155</v>
      </c>
      <c r="G321" s="235"/>
      <c r="H321" s="237" t="s">
        <v>32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153</v>
      </c>
      <c r="AU321" s="244" t="s">
        <v>87</v>
      </c>
      <c r="AV321" s="13" t="s">
        <v>85</v>
      </c>
      <c r="AW321" s="13" t="s">
        <v>39</v>
      </c>
      <c r="AX321" s="13" t="s">
        <v>78</v>
      </c>
      <c r="AY321" s="244" t="s">
        <v>141</v>
      </c>
    </row>
    <row r="322" s="13" customFormat="1">
      <c r="A322" s="13"/>
      <c r="B322" s="234"/>
      <c r="C322" s="235"/>
      <c r="D322" s="236" t="s">
        <v>153</v>
      </c>
      <c r="E322" s="237" t="s">
        <v>32</v>
      </c>
      <c r="F322" s="238" t="s">
        <v>156</v>
      </c>
      <c r="G322" s="235"/>
      <c r="H322" s="237" t="s">
        <v>32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153</v>
      </c>
      <c r="AU322" s="244" t="s">
        <v>87</v>
      </c>
      <c r="AV322" s="13" t="s">
        <v>85</v>
      </c>
      <c r="AW322" s="13" t="s">
        <v>39</v>
      </c>
      <c r="AX322" s="13" t="s">
        <v>78</v>
      </c>
      <c r="AY322" s="244" t="s">
        <v>141</v>
      </c>
    </row>
    <row r="323" s="13" customFormat="1">
      <c r="A323" s="13"/>
      <c r="B323" s="234"/>
      <c r="C323" s="235"/>
      <c r="D323" s="236" t="s">
        <v>153</v>
      </c>
      <c r="E323" s="237" t="s">
        <v>32</v>
      </c>
      <c r="F323" s="238" t="s">
        <v>157</v>
      </c>
      <c r="G323" s="235"/>
      <c r="H323" s="237" t="s">
        <v>32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153</v>
      </c>
      <c r="AU323" s="244" t="s">
        <v>87</v>
      </c>
      <c r="AV323" s="13" t="s">
        <v>85</v>
      </c>
      <c r="AW323" s="13" t="s">
        <v>39</v>
      </c>
      <c r="AX323" s="13" t="s">
        <v>78</v>
      </c>
      <c r="AY323" s="244" t="s">
        <v>141</v>
      </c>
    </row>
    <row r="324" s="14" customFormat="1">
      <c r="A324" s="14"/>
      <c r="B324" s="245"/>
      <c r="C324" s="246"/>
      <c r="D324" s="236" t="s">
        <v>153</v>
      </c>
      <c r="E324" s="247" t="s">
        <v>32</v>
      </c>
      <c r="F324" s="248" t="s">
        <v>253</v>
      </c>
      <c r="G324" s="246"/>
      <c r="H324" s="249">
        <v>8.5600000000000005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153</v>
      </c>
      <c r="AU324" s="255" t="s">
        <v>87</v>
      </c>
      <c r="AV324" s="14" t="s">
        <v>87</v>
      </c>
      <c r="AW324" s="14" t="s">
        <v>39</v>
      </c>
      <c r="AX324" s="14" t="s">
        <v>78</v>
      </c>
      <c r="AY324" s="255" t="s">
        <v>141</v>
      </c>
    </row>
    <row r="325" s="13" customFormat="1">
      <c r="A325" s="13"/>
      <c r="B325" s="234"/>
      <c r="C325" s="235"/>
      <c r="D325" s="236" t="s">
        <v>153</v>
      </c>
      <c r="E325" s="237" t="s">
        <v>32</v>
      </c>
      <c r="F325" s="238" t="s">
        <v>159</v>
      </c>
      <c r="G325" s="235"/>
      <c r="H325" s="237" t="s">
        <v>32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153</v>
      </c>
      <c r="AU325" s="244" t="s">
        <v>87</v>
      </c>
      <c r="AV325" s="13" t="s">
        <v>85</v>
      </c>
      <c r="AW325" s="13" t="s">
        <v>39</v>
      </c>
      <c r="AX325" s="13" t="s">
        <v>78</v>
      </c>
      <c r="AY325" s="244" t="s">
        <v>141</v>
      </c>
    </row>
    <row r="326" s="14" customFormat="1">
      <c r="A326" s="14"/>
      <c r="B326" s="245"/>
      <c r="C326" s="246"/>
      <c r="D326" s="236" t="s">
        <v>153</v>
      </c>
      <c r="E326" s="247" t="s">
        <v>32</v>
      </c>
      <c r="F326" s="248" t="s">
        <v>254</v>
      </c>
      <c r="G326" s="246"/>
      <c r="H326" s="249">
        <v>11.199999999999999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153</v>
      </c>
      <c r="AU326" s="255" t="s">
        <v>87</v>
      </c>
      <c r="AV326" s="14" t="s">
        <v>87</v>
      </c>
      <c r="AW326" s="14" t="s">
        <v>39</v>
      </c>
      <c r="AX326" s="14" t="s">
        <v>78</v>
      </c>
      <c r="AY326" s="255" t="s">
        <v>141</v>
      </c>
    </row>
    <row r="327" s="13" customFormat="1">
      <c r="A327" s="13"/>
      <c r="B327" s="234"/>
      <c r="C327" s="235"/>
      <c r="D327" s="236" t="s">
        <v>153</v>
      </c>
      <c r="E327" s="237" t="s">
        <v>32</v>
      </c>
      <c r="F327" s="238" t="s">
        <v>161</v>
      </c>
      <c r="G327" s="235"/>
      <c r="H327" s="237" t="s">
        <v>32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153</v>
      </c>
      <c r="AU327" s="244" t="s">
        <v>87</v>
      </c>
      <c r="AV327" s="13" t="s">
        <v>85</v>
      </c>
      <c r="AW327" s="13" t="s">
        <v>39</v>
      </c>
      <c r="AX327" s="13" t="s">
        <v>78</v>
      </c>
      <c r="AY327" s="244" t="s">
        <v>141</v>
      </c>
    </row>
    <row r="328" s="13" customFormat="1">
      <c r="A328" s="13"/>
      <c r="B328" s="234"/>
      <c r="C328" s="235"/>
      <c r="D328" s="236" t="s">
        <v>153</v>
      </c>
      <c r="E328" s="237" t="s">
        <v>32</v>
      </c>
      <c r="F328" s="238" t="s">
        <v>162</v>
      </c>
      <c r="G328" s="235"/>
      <c r="H328" s="237" t="s">
        <v>32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153</v>
      </c>
      <c r="AU328" s="244" t="s">
        <v>87</v>
      </c>
      <c r="AV328" s="13" t="s">
        <v>85</v>
      </c>
      <c r="AW328" s="13" t="s">
        <v>39</v>
      </c>
      <c r="AX328" s="13" t="s">
        <v>78</v>
      </c>
      <c r="AY328" s="244" t="s">
        <v>141</v>
      </c>
    </row>
    <row r="329" s="14" customFormat="1">
      <c r="A329" s="14"/>
      <c r="B329" s="245"/>
      <c r="C329" s="246"/>
      <c r="D329" s="236" t="s">
        <v>153</v>
      </c>
      <c r="E329" s="247" t="s">
        <v>32</v>
      </c>
      <c r="F329" s="248" t="s">
        <v>255</v>
      </c>
      <c r="G329" s="246"/>
      <c r="H329" s="249">
        <v>15.199999999999999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153</v>
      </c>
      <c r="AU329" s="255" t="s">
        <v>87</v>
      </c>
      <c r="AV329" s="14" t="s">
        <v>87</v>
      </c>
      <c r="AW329" s="14" t="s">
        <v>39</v>
      </c>
      <c r="AX329" s="14" t="s">
        <v>78</v>
      </c>
      <c r="AY329" s="255" t="s">
        <v>141</v>
      </c>
    </row>
    <row r="330" s="13" customFormat="1">
      <c r="A330" s="13"/>
      <c r="B330" s="234"/>
      <c r="C330" s="235"/>
      <c r="D330" s="236" t="s">
        <v>153</v>
      </c>
      <c r="E330" s="237" t="s">
        <v>32</v>
      </c>
      <c r="F330" s="238" t="s">
        <v>164</v>
      </c>
      <c r="G330" s="235"/>
      <c r="H330" s="237" t="s">
        <v>32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153</v>
      </c>
      <c r="AU330" s="244" t="s">
        <v>87</v>
      </c>
      <c r="AV330" s="13" t="s">
        <v>85</v>
      </c>
      <c r="AW330" s="13" t="s">
        <v>39</v>
      </c>
      <c r="AX330" s="13" t="s">
        <v>78</v>
      </c>
      <c r="AY330" s="244" t="s">
        <v>141</v>
      </c>
    </row>
    <row r="331" s="14" customFormat="1">
      <c r="A331" s="14"/>
      <c r="B331" s="245"/>
      <c r="C331" s="246"/>
      <c r="D331" s="236" t="s">
        <v>153</v>
      </c>
      <c r="E331" s="247" t="s">
        <v>32</v>
      </c>
      <c r="F331" s="248" t="s">
        <v>256</v>
      </c>
      <c r="G331" s="246"/>
      <c r="H331" s="249">
        <v>13.5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153</v>
      </c>
      <c r="AU331" s="255" t="s">
        <v>87</v>
      </c>
      <c r="AV331" s="14" t="s">
        <v>87</v>
      </c>
      <c r="AW331" s="14" t="s">
        <v>39</v>
      </c>
      <c r="AX331" s="14" t="s">
        <v>78</v>
      </c>
      <c r="AY331" s="255" t="s">
        <v>141</v>
      </c>
    </row>
    <row r="332" s="13" customFormat="1">
      <c r="A332" s="13"/>
      <c r="B332" s="234"/>
      <c r="C332" s="235"/>
      <c r="D332" s="236" t="s">
        <v>153</v>
      </c>
      <c r="E332" s="237" t="s">
        <v>32</v>
      </c>
      <c r="F332" s="238" t="s">
        <v>161</v>
      </c>
      <c r="G332" s="235"/>
      <c r="H332" s="237" t="s">
        <v>32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153</v>
      </c>
      <c r="AU332" s="244" t="s">
        <v>87</v>
      </c>
      <c r="AV332" s="13" t="s">
        <v>85</v>
      </c>
      <c r="AW332" s="13" t="s">
        <v>39</v>
      </c>
      <c r="AX332" s="13" t="s">
        <v>78</v>
      </c>
      <c r="AY332" s="244" t="s">
        <v>141</v>
      </c>
    </row>
    <row r="333" s="13" customFormat="1">
      <c r="A333" s="13"/>
      <c r="B333" s="234"/>
      <c r="C333" s="235"/>
      <c r="D333" s="236" t="s">
        <v>153</v>
      </c>
      <c r="E333" s="237" t="s">
        <v>32</v>
      </c>
      <c r="F333" s="238" t="s">
        <v>166</v>
      </c>
      <c r="G333" s="235"/>
      <c r="H333" s="237" t="s">
        <v>32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153</v>
      </c>
      <c r="AU333" s="244" t="s">
        <v>87</v>
      </c>
      <c r="AV333" s="13" t="s">
        <v>85</v>
      </c>
      <c r="AW333" s="13" t="s">
        <v>39</v>
      </c>
      <c r="AX333" s="13" t="s">
        <v>78</v>
      </c>
      <c r="AY333" s="244" t="s">
        <v>141</v>
      </c>
    </row>
    <row r="334" s="14" customFormat="1">
      <c r="A334" s="14"/>
      <c r="B334" s="245"/>
      <c r="C334" s="246"/>
      <c r="D334" s="236" t="s">
        <v>153</v>
      </c>
      <c r="E334" s="247" t="s">
        <v>32</v>
      </c>
      <c r="F334" s="248" t="s">
        <v>257</v>
      </c>
      <c r="G334" s="246"/>
      <c r="H334" s="249">
        <v>4.7999999999999998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153</v>
      </c>
      <c r="AU334" s="255" t="s">
        <v>87</v>
      </c>
      <c r="AV334" s="14" t="s">
        <v>87</v>
      </c>
      <c r="AW334" s="14" t="s">
        <v>39</v>
      </c>
      <c r="AX334" s="14" t="s">
        <v>78</v>
      </c>
      <c r="AY334" s="255" t="s">
        <v>141</v>
      </c>
    </row>
    <row r="335" s="13" customFormat="1">
      <c r="A335" s="13"/>
      <c r="B335" s="234"/>
      <c r="C335" s="235"/>
      <c r="D335" s="236" t="s">
        <v>153</v>
      </c>
      <c r="E335" s="237" t="s">
        <v>32</v>
      </c>
      <c r="F335" s="238" t="s">
        <v>161</v>
      </c>
      <c r="G335" s="235"/>
      <c r="H335" s="237" t="s">
        <v>32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153</v>
      </c>
      <c r="AU335" s="244" t="s">
        <v>87</v>
      </c>
      <c r="AV335" s="13" t="s">
        <v>85</v>
      </c>
      <c r="AW335" s="13" t="s">
        <v>39</v>
      </c>
      <c r="AX335" s="13" t="s">
        <v>78</v>
      </c>
      <c r="AY335" s="244" t="s">
        <v>141</v>
      </c>
    </row>
    <row r="336" s="13" customFormat="1">
      <c r="A336" s="13"/>
      <c r="B336" s="234"/>
      <c r="C336" s="235"/>
      <c r="D336" s="236" t="s">
        <v>153</v>
      </c>
      <c r="E336" s="237" t="s">
        <v>32</v>
      </c>
      <c r="F336" s="238" t="s">
        <v>168</v>
      </c>
      <c r="G336" s="235"/>
      <c r="H336" s="237" t="s">
        <v>32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153</v>
      </c>
      <c r="AU336" s="244" t="s">
        <v>87</v>
      </c>
      <c r="AV336" s="13" t="s">
        <v>85</v>
      </c>
      <c r="AW336" s="13" t="s">
        <v>39</v>
      </c>
      <c r="AX336" s="13" t="s">
        <v>78</v>
      </c>
      <c r="AY336" s="244" t="s">
        <v>141</v>
      </c>
    </row>
    <row r="337" s="14" customFormat="1">
      <c r="A337" s="14"/>
      <c r="B337" s="245"/>
      <c r="C337" s="246"/>
      <c r="D337" s="236" t="s">
        <v>153</v>
      </c>
      <c r="E337" s="247" t="s">
        <v>32</v>
      </c>
      <c r="F337" s="248" t="s">
        <v>258</v>
      </c>
      <c r="G337" s="246"/>
      <c r="H337" s="249">
        <v>6.4000000000000004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153</v>
      </c>
      <c r="AU337" s="255" t="s">
        <v>87</v>
      </c>
      <c r="AV337" s="14" t="s">
        <v>87</v>
      </c>
      <c r="AW337" s="14" t="s">
        <v>39</v>
      </c>
      <c r="AX337" s="14" t="s">
        <v>78</v>
      </c>
      <c r="AY337" s="255" t="s">
        <v>141</v>
      </c>
    </row>
    <row r="338" s="13" customFormat="1">
      <c r="A338" s="13"/>
      <c r="B338" s="234"/>
      <c r="C338" s="235"/>
      <c r="D338" s="236" t="s">
        <v>153</v>
      </c>
      <c r="E338" s="237" t="s">
        <v>32</v>
      </c>
      <c r="F338" s="238" t="s">
        <v>170</v>
      </c>
      <c r="G338" s="235"/>
      <c r="H338" s="237" t="s">
        <v>32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153</v>
      </c>
      <c r="AU338" s="244" t="s">
        <v>87</v>
      </c>
      <c r="AV338" s="13" t="s">
        <v>85</v>
      </c>
      <c r="AW338" s="13" t="s">
        <v>39</v>
      </c>
      <c r="AX338" s="13" t="s">
        <v>78</v>
      </c>
      <c r="AY338" s="244" t="s">
        <v>141</v>
      </c>
    </row>
    <row r="339" s="14" customFormat="1">
      <c r="A339" s="14"/>
      <c r="B339" s="245"/>
      <c r="C339" s="246"/>
      <c r="D339" s="236" t="s">
        <v>153</v>
      </c>
      <c r="E339" s="247" t="s">
        <v>32</v>
      </c>
      <c r="F339" s="248" t="s">
        <v>259</v>
      </c>
      <c r="G339" s="246"/>
      <c r="H339" s="249">
        <v>110.5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153</v>
      </c>
      <c r="AU339" s="255" t="s">
        <v>87</v>
      </c>
      <c r="AV339" s="14" t="s">
        <v>87</v>
      </c>
      <c r="AW339" s="14" t="s">
        <v>39</v>
      </c>
      <c r="AX339" s="14" t="s">
        <v>78</v>
      </c>
      <c r="AY339" s="255" t="s">
        <v>141</v>
      </c>
    </row>
    <row r="340" s="13" customFormat="1">
      <c r="A340" s="13"/>
      <c r="B340" s="234"/>
      <c r="C340" s="235"/>
      <c r="D340" s="236" t="s">
        <v>153</v>
      </c>
      <c r="E340" s="237" t="s">
        <v>32</v>
      </c>
      <c r="F340" s="238" t="s">
        <v>172</v>
      </c>
      <c r="G340" s="235"/>
      <c r="H340" s="237" t="s">
        <v>32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153</v>
      </c>
      <c r="AU340" s="244" t="s">
        <v>87</v>
      </c>
      <c r="AV340" s="13" t="s">
        <v>85</v>
      </c>
      <c r="AW340" s="13" t="s">
        <v>39</v>
      </c>
      <c r="AX340" s="13" t="s">
        <v>78</v>
      </c>
      <c r="AY340" s="244" t="s">
        <v>141</v>
      </c>
    </row>
    <row r="341" s="14" customFormat="1">
      <c r="A341" s="14"/>
      <c r="B341" s="245"/>
      <c r="C341" s="246"/>
      <c r="D341" s="236" t="s">
        <v>153</v>
      </c>
      <c r="E341" s="247" t="s">
        <v>32</v>
      </c>
      <c r="F341" s="248" t="s">
        <v>260</v>
      </c>
      <c r="G341" s="246"/>
      <c r="H341" s="249">
        <v>6.5199999999999996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153</v>
      </c>
      <c r="AU341" s="255" t="s">
        <v>87</v>
      </c>
      <c r="AV341" s="14" t="s">
        <v>87</v>
      </c>
      <c r="AW341" s="14" t="s">
        <v>39</v>
      </c>
      <c r="AX341" s="14" t="s">
        <v>78</v>
      </c>
      <c r="AY341" s="255" t="s">
        <v>141</v>
      </c>
    </row>
    <row r="342" s="13" customFormat="1">
      <c r="A342" s="13"/>
      <c r="B342" s="234"/>
      <c r="C342" s="235"/>
      <c r="D342" s="236" t="s">
        <v>153</v>
      </c>
      <c r="E342" s="237" t="s">
        <v>32</v>
      </c>
      <c r="F342" s="238" t="s">
        <v>174</v>
      </c>
      <c r="G342" s="235"/>
      <c r="H342" s="237" t="s">
        <v>32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153</v>
      </c>
      <c r="AU342" s="244" t="s">
        <v>87</v>
      </c>
      <c r="AV342" s="13" t="s">
        <v>85</v>
      </c>
      <c r="AW342" s="13" t="s">
        <v>39</v>
      </c>
      <c r="AX342" s="13" t="s">
        <v>78</v>
      </c>
      <c r="AY342" s="244" t="s">
        <v>141</v>
      </c>
    </row>
    <row r="343" s="14" customFormat="1">
      <c r="A343" s="14"/>
      <c r="B343" s="245"/>
      <c r="C343" s="246"/>
      <c r="D343" s="236" t="s">
        <v>153</v>
      </c>
      <c r="E343" s="247" t="s">
        <v>32</v>
      </c>
      <c r="F343" s="248" t="s">
        <v>261</v>
      </c>
      <c r="G343" s="246"/>
      <c r="H343" s="249">
        <v>44.799999999999997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153</v>
      </c>
      <c r="AU343" s="255" t="s">
        <v>87</v>
      </c>
      <c r="AV343" s="14" t="s">
        <v>87</v>
      </c>
      <c r="AW343" s="14" t="s">
        <v>39</v>
      </c>
      <c r="AX343" s="14" t="s">
        <v>78</v>
      </c>
      <c r="AY343" s="255" t="s">
        <v>141</v>
      </c>
    </row>
    <row r="344" s="13" customFormat="1">
      <c r="A344" s="13"/>
      <c r="B344" s="234"/>
      <c r="C344" s="235"/>
      <c r="D344" s="236" t="s">
        <v>153</v>
      </c>
      <c r="E344" s="237" t="s">
        <v>32</v>
      </c>
      <c r="F344" s="238" t="s">
        <v>176</v>
      </c>
      <c r="G344" s="235"/>
      <c r="H344" s="237" t="s">
        <v>32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153</v>
      </c>
      <c r="AU344" s="244" t="s">
        <v>87</v>
      </c>
      <c r="AV344" s="13" t="s">
        <v>85</v>
      </c>
      <c r="AW344" s="13" t="s">
        <v>39</v>
      </c>
      <c r="AX344" s="13" t="s">
        <v>78</v>
      </c>
      <c r="AY344" s="244" t="s">
        <v>141</v>
      </c>
    </row>
    <row r="345" s="14" customFormat="1">
      <c r="A345" s="14"/>
      <c r="B345" s="245"/>
      <c r="C345" s="246"/>
      <c r="D345" s="236" t="s">
        <v>153</v>
      </c>
      <c r="E345" s="247" t="s">
        <v>32</v>
      </c>
      <c r="F345" s="248" t="s">
        <v>262</v>
      </c>
      <c r="G345" s="246"/>
      <c r="H345" s="249">
        <v>12.24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153</v>
      </c>
      <c r="AU345" s="255" t="s">
        <v>87</v>
      </c>
      <c r="AV345" s="14" t="s">
        <v>87</v>
      </c>
      <c r="AW345" s="14" t="s">
        <v>39</v>
      </c>
      <c r="AX345" s="14" t="s">
        <v>78</v>
      </c>
      <c r="AY345" s="255" t="s">
        <v>141</v>
      </c>
    </row>
    <row r="346" s="13" customFormat="1">
      <c r="A346" s="13"/>
      <c r="B346" s="234"/>
      <c r="C346" s="235"/>
      <c r="D346" s="236" t="s">
        <v>153</v>
      </c>
      <c r="E346" s="237" t="s">
        <v>32</v>
      </c>
      <c r="F346" s="238" t="s">
        <v>178</v>
      </c>
      <c r="G346" s="235"/>
      <c r="H346" s="237" t="s">
        <v>32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153</v>
      </c>
      <c r="AU346" s="244" t="s">
        <v>87</v>
      </c>
      <c r="AV346" s="13" t="s">
        <v>85</v>
      </c>
      <c r="AW346" s="13" t="s">
        <v>39</v>
      </c>
      <c r="AX346" s="13" t="s">
        <v>78</v>
      </c>
      <c r="AY346" s="244" t="s">
        <v>141</v>
      </c>
    </row>
    <row r="347" s="14" customFormat="1">
      <c r="A347" s="14"/>
      <c r="B347" s="245"/>
      <c r="C347" s="246"/>
      <c r="D347" s="236" t="s">
        <v>153</v>
      </c>
      <c r="E347" s="247" t="s">
        <v>32</v>
      </c>
      <c r="F347" s="248" t="s">
        <v>263</v>
      </c>
      <c r="G347" s="246"/>
      <c r="H347" s="249">
        <v>6.5999999999999996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153</v>
      </c>
      <c r="AU347" s="255" t="s">
        <v>87</v>
      </c>
      <c r="AV347" s="14" t="s">
        <v>87</v>
      </c>
      <c r="AW347" s="14" t="s">
        <v>39</v>
      </c>
      <c r="AX347" s="14" t="s">
        <v>78</v>
      </c>
      <c r="AY347" s="255" t="s">
        <v>141</v>
      </c>
    </row>
    <row r="348" s="13" customFormat="1">
      <c r="A348" s="13"/>
      <c r="B348" s="234"/>
      <c r="C348" s="235"/>
      <c r="D348" s="236" t="s">
        <v>153</v>
      </c>
      <c r="E348" s="237" t="s">
        <v>32</v>
      </c>
      <c r="F348" s="238" t="s">
        <v>180</v>
      </c>
      <c r="G348" s="235"/>
      <c r="H348" s="237" t="s">
        <v>32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153</v>
      </c>
      <c r="AU348" s="244" t="s">
        <v>87</v>
      </c>
      <c r="AV348" s="13" t="s">
        <v>85</v>
      </c>
      <c r="AW348" s="13" t="s">
        <v>39</v>
      </c>
      <c r="AX348" s="13" t="s">
        <v>78</v>
      </c>
      <c r="AY348" s="244" t="s">
        <v>141</v>
      </c>
    </row>
    <row r="349" s="14" customFormat="1">
      <c r="A349" s="14"/>
      <c r="B349" s="245"/>
      <c r="C349" s="246"/>
      <c r="D349" s="236" t="s">
        <v>153</v>
      </c>
      <c r="E349" s="247" t="s">
        <v>32</v>
      </c>
      <c r="F349" s="248" t="s">
        <v>264</v>
      </c>
      <c r="G349" s="246"/>
      <c r="H349" s="249">
        <v>26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153</v>
      </c>
      <c r="AU349" s="255" t="s">
        <v>87</v>
      </c>
      <c r="AV349" s="14" t="s">
        <v>87</v>
      </c>
      <c r="AW349" s="14" t="s">
        <v>39</v>
      </c>
      <c r="AX349" s="14" t="s">
        <v>78</v>
      </c>
      <c r="AY349" s="255" t="s">
        <v>141</v>
      </c>
    </row>
    <row r="350" s="13" customFormat="1">
      <c r="A350" s="13"/>
      <c r="B350" s="234"/>
      <c r="C350" s="235"/>
      <c r="D350" s="236" t="s">
        <v>153</v>
      </c>
      <c r="E350" s="237" t="s">
        <v>32</v>
      </c>
      <c r="F350" s="238" t="s">
        <v>182</v>
      </c>
      <c r="G350" s="235"/>
      <c r="H350" s="237" t="s">
        <v>32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153</v>
      </c>
      <c r="AU350" s="244" t="s">
        <v>87</v>
      </c>
      <c r="AV350" s="13" t="s">
        <v>85</v>
      </c>
      <c r="AW350" s="13" t="s">
        <v>39</v>
      </c>
      <c r="AX350" s="13" t="s">
        <v>78</v>
      </c>
      <c r="AY350" s="244" t="s">
        <v>141</v>
      </c>
    </row>
    <row r="351" s="14" customFormat="1">
      <c r="A351" s="14"/>
      <c r="B351" s="245"/>
      <c r="C351" s="246"/>
      <c r="D351" s="236" t="s">
        <v>153</v>
      </c>
      <c r="E351" s="247" t="s">
        <v>32</v>
      </c>
      <c r="F351" s="248" t="s">
        <v>265</v>
      </c>
      <c r="G351" s="246"/>
      <c r="H351" s="249">
        <v>7.6200000000000001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153</v>
      </c>
      <c r="AU351" s="255" t="s">
        <v>87</v>
      </c>
      <c r="AV351" s="14" t="s">
        <v>87</v>
      </c>
      <c r="AW351" s="14" t="s">
        <v>39</v>
      </c>
      <c r="AX351" s="14" t="s">
        <v>78</v>
      </c>
      <c r="AY351" s="255" t="s">
        <v>141</v>
      </c>
    </row>
    <row r="352" s="13" customFormat="1">
      <c r="A352" s="13"/>
      <c r="B352" s="234"/>
      <c r="C352" s="235"/>
      <c r="D352" s="236" t="s">
        <v>153</v>
      </c>
      <c r="E352" s="237" t="s">
        <v>32</v>
      </c>
      <c r="F352" s="238" t="s">
        <v>161</v>
      </c>
      <c r="G352" s="235"/>
      <c r="H352" s="237" t="s">
        <v>32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153</v>
      </c>
      <c r="AU352" s="244" t="s">
        <v>87</v>
      </c>
      <c r="AV352" s="13" t="s">
        <v>85</v>
      </c>
      <c r="AW352" s="13" t="s">
        <v>39</v>
      </c>
      <c r="AX352" s="13" t="s">
        <v>78</v>
      </c>
      <c r="AY352" s="244" t="s">
        <v>141</v>
      </c>
    </row>
    <row r="353" s="13" customFormat="1">
      <c r="A353" s="13"/>
      <c r="B353" s="234"/>
      <c r="C353" s="235"/>
      <c r="D353" s="236" t="s">
        <v>153</v>
      </c>
      <c r="E353" s="237" t="s">
        <v>32</v>
      </c>
      <c r="F353" s="238" t="s">
        <v>266</v>
      </c>
      <c r="G353" s="235"/>
      <c r="H353" s="237" t="s">
        <v>32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153</v>
      </c>
      <c r="AU353" s="244" t="s">
        <v>87</v>
      </c>
      <c r="AV353" s="13" t="s">
        <v>85</v>
      </c>
      <c r="AW353" s="13" t="s">
        <v>39</v>
      </c>
      <c r="AX353" s="13" t="s">
        <v>78</v>
      </c>
      <c r="AY353" s="244" t="s">
        <v>141</v>
      </c>
    </row>
    <row r="354" s="14" customFormat="1">
      <c r="A354" s="14"/>
      <c r="B354" s="245"/>
      <c r="C354" s="246"/>
      <c r="D354" s="236" t="s">
        <v>153</v>
      </c>
      <c r="E354" s="247" t="s">
        <v>32</v>
      </c>
      <c r="F354" s="248" t="s">
        <v>267</v>
      </c>
      <c r="G354" s="246"/>
      <c r="H354" s="249">
        <v>16.68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153</v>
      </c>
      <c r="AU354" s="255" t="s">
        <v>87</v>
      </c>
      <c r="AV354" s="14" t="s">
        <v>87</v>
      </c>
      <c r="AW354" s="14" t="s">
        <v>39</v>
      </c>
      <c r="AX354" s="14" t="s">
        <v>78</v>
      </c>
      <c r="AY354" s="255" t="s">
        <v>141</v>
      </c>
    </row>
    <row r="355" s="13" customFormat="1">
      <c r="A355" s="13"/>
      <c r="B355" s="234"/>
      <c r="C355" s="235"/>
      <c r="D355" s="236" t="s">
        <v>153</v>
      </c>
      <c r="E355" s="237" t="s">
        <v>32</v>
      </c>
      <c r="F355" s="238" t="s">
        <v>186</v>
      </c>
      <c r="G355" s="235"/>
      <c r="H355" s="237" t="s">
        <v>32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153</v>
      </c>
      <c r="AU355" s="244" t="s">
        <v>87</v>
      </c>
      <c r="AV355" s="13" t="s">
        <v>85</v>
      </c>
      <c r="AW355" s="13" t="s">
        <v>39</v>
      </c>
      <c r="AX355" s="13" t="s">
        <v>78</v>
      </c>
      <c r="AY355" s="244" t="s">
        <v>141</v>
      </c>
    </row>
    <row r="356" s="14" customFormat="1">
      <c r="A356" s="14"/>
      <c r="B356" s="245"/>
      <c r="C356" s="246"/>
      <c r="D356" s="236" t="s">
        <v>153</v>
      </c>
      <c r="E356" s="247" t="s">
        <v>32</v>
      </c>
      <c r="F356" s="248" t="s">
        <v>268</v>
      </c>
      <c r="G356" s="246"/>
      <c r="H356" s="249">
        <v>35.039999999999999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153</v>
      </c>
      <c r="AU356" s="255" t="s">
        <v>87</v>
      </c>
      <c r="AV356" s="14" t="s">
        <v>87</v>
      </c>
      <c r="AW356" s="14" t="s">
        <v>39</v>
      </c>
      <c r="AX356" s="14" t="s">
        <v>78</v>
      </c>
      <c r="AY356" s="255" t="s">
        <v>141</v>
      </c>
    </row>
    <row r="357" s="13" customFormat="1">
      <c r="A357" s="13"/>
      <c r="B357" s="234"/>
      <c r="C357" s="235"/>
      <c r="D357" s="236" t="s">
        <v>153</v>
      </c>
      <c r="E357" s="237" t="s">
        <v>32</v>
      </c>
      <c r="F357" s="238" t="s">
        <v>188</v>
      </c>
      <c r="G357" s="235"/>
      <c r="H357" s="237" t="s">
        <v>32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153</v>
      </c>
      <c r="AU357" s="244" t="s">
        <v>87</v>
      </c>
      <c r="AV357" s="13" t="s">
        <v>85</v>
      </c>
      <c r="AW357" s="13" t="s">
        <v>39</v>
      </c>
      <c r="AX357" s="13" t="s">
        <v>78</v>
      </c>
      <c r="AY357" s="244" t="s">
        <v>141</v>
      </c>
    </row>
    <row r="358" s="13" customFormat="1">
      <c r="A358" s="13"/>
      <c r="B358" s="234"/>
      <c r="C358" s="235"/>
      <c r="D358" s="236" t="s">
        <v>153</v>
      </c>
      <c r="E358" s="237" t="s">
        <v>32</v>
      </c>
      <c r="F358" s="238" t="s">
        <v>159</v>
      </c>
      <c r="G358" s="235"/>
      <c r="H358" s="237" t="s">
        <v>32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153</v>
      </c>
      <c r="AU358" s="244" t="s">
        <v>87</v>
      </c>
      <c r="AV358" s="13" t="s">
        <v>85</v>
      </c>
      <c r="AW358" s="13" t="s">
        <v>39</v>
      </c>
      <c r="AX358" s="13" t="s">
        <v>78</v>
      </c>
      <c r="AY358" s="244" t="s">
        <v>141</v>
      </c>
    </row>
    <row r="359" s="14" customFormat="1">
      <c r="A359" s="14"/>
      <c r="B359" s="245"/>
      <c r="C359" s="246"/>
      <c r="D359" s="236" t="s">
        <v>153</v>
      </c>
      <c r="E359" s="247" t="s">
        <v>32</v>
      </c>
      <c r="F359" s="248" t="s">
        <v>254</v>
      </c>
      <c r="G359" s="246"/>
      <c r="H359" s="249">
        <v>11.199999999999999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153</v>
      </c>
      <c r="AU359" s="255" t="s">
        <v>87</v>
      </c>
      <c r="AV359" s="14" t="s">
        <v>87</v>
      </c>
      <c r="AW359" s="14" t="s">
        <v>39</v>
      </c>
      <c r="AX359" s="14" t="s">
        <v>78</v>
      </c>
      <c r="AY359" s="255" t="s">
        <v>141</v>
      </c>
    </row>
    <row r="360" s="13" customFormat="1">
      <c r="A360" s="13"/>
      <c r="B360" s="234"/>
      <c r="C360" s="235"/>
      <c r="D360" s="236" t="s">
        <v>153</v>
      </c>
      <c r="E360" s="237" t="s">
        <v>32</v>
      </c>
      <c r="F360" s="238" t="s">
        <v>189</v>
      </c>
      <c r="G360" s="235"/>
      <c r="H360" s="237" t="s">
        <v>32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153</v>
      </c>
      <c r="AU360" s="244" t="s">
        <v>87</v>
      </c>
      <c r="AV360" s="13" t="s">
        <v>85</v>
      </c>
      <c r="AW360" s="13" t="s">
        <v>39</v>
      </c>
      <c r="AX360" s="13" t="s">
        <v>78</v>
      </c>
      <c r="AY360" s="244" t="s">
        <v>141</v>
      </c>
    </row>
    <row r="361" s="14" customFormat="1">
      <c r="A361" s="14"/>
      <c r="B361" s="245"/>
      <c r="C361" s="246"/>
      <c r="D361" s="236" t="s">
        <v>153</v>
      </c>
      <c r="E361" s="247" t="s">
        <v>32</v>
      </c>
      <c r="F361" s="248" t="s">
        <v>269</v>
      </c>
      <c r="G361" s="246"/>
      <c r="H361" s="249">
        <v>2.3999999999999999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153</v>
      </c>
      <c r="AU361" s="255" t="s">
        <v>87</v>
      </c>
      <c r="AV361" s="14" t="s">
        <v>87</v>
      </c>
      <c r="AW361" s="14" t="s">
        <v>39</v>
      </c>
      <c r="AX361" s="14" t="s">
        <v>78</v>
      </c>
      <c r="AY361" s="255" t="s">
        <v>141</v>
      </c>
    </row>
    <row r="362" s="13" customFormat="1">
      <c r="A362" s="13"/>
      <c r="B362" s="234"/>
      <c r="C362" s="235"/>
      <c r="D362" s="236" t="s">
        <v>153</v>
      </c>
      <c r="E362" s="237" t="s">
        <v>32</v>
      </c>
      <c r="F362" s="238" t="s">
        <v>191</v>
      </c>
      <c r="G362" s="235"/>
      <c r="H362" s="237" t="s">
        <v>32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153</v>
      </c>
      <c r="AU362" s="244" t="s">
        <v>87</v>
      </c>
      <c r="AV362" s="13" t="s">
        <v>85</v>
      </c>
      <c r="AW362" s="13" t="s">
        <v>39</v>
      </c>
      <c r="AX362" s="13" t="s">
        <v>78</v>
      </c>
      <c r="AY362" s="244" t="s">
        <v>141</v>
      </c>
    </row>
    <row r="363" s="13" customFormat="1">
      <c r="A363" s="13"/>
      <c r="B363" s="234"/>
      <c r="C363" s="235"/>
      <c r="D363" s="236" t="s">
        <v>153</v>
      </c>
      <c r="E363" s="237" t="s">
        <v>32</v>
      </c>
      <c r="F363" s="238" t="s">
        <v>162</v>
      </c>
      <c r="G363" s="235"/>
      <c r="H363" s="237" t="s">
        <v>32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153</v>
      </c>
      <c r="AU363" s="244" t="s">
        <v>87</v>
      </c>
      <c r="AV363" s="13" t="s">
        <v>85</v>
      </c>
      <c r="AW363" s="13" t="s">
        <v>39</v>
      </c>
      <c r="AX363" s="13" t="s">
        <v>78</v>
      </c>
      <c r="AY363" s="244" t="s">
        <v>141</v>
      </c>
    </row>
    <row r="364" s="14" customFormat="1">
      <c r="A364" s="14"/>
      <c r="B364" s="245"/>
      <c r="C364" s="246"/>
      <c r="D364" s="236" t="s">
        <v>153</v>
      </c>
      <c r="E364" s="247" t="s">
        <v>32</v>
      </c>
      <c r="F364" s="248" t="s">
        <v>255</v>
      </c>
      <c r="G364" s="246"/>
      <c r="H364" s="249">
        <v>15.199999999999999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153</v>
      </c>
      <c r="AU364" s="255" t="s">
        <v>87</v>
      </c>
      <c r="AV364" s="14" t="s">
        <v>87</v>
      </c>
      <c r="AW364" s="14" t="s">
        <v>39</v>
      </c>
      <c r="AX364" s="14" t="s">
        <v>78</v>
      </c>
      <c r="AY364" s="255" t="s">
        <v>141</v>
      </c>
    </row>
    <row r="365" s="13" customFormat="1">
      <c r="A365" s="13"/>
      <c r="B365" s="234"/>
      <c r="C365" s="235"/>
      <c r="D365" s="236" t="s">
        <v>153</v>
      </c>
      <c r="E365" s="237" t="s">
        <v>32</v>
      </c>
      <c r="F365" s="238" t="s">
        <v>164</v>
      </c>
      <c r="G365" s="235"/>
      <c r="H365" s="237" t="s">
        <v>32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153</v>
      </c>
      <c r="AU365" s="244" t="s">
        <v>87</v>
      </c>
      <c r="AV365" s="13" t="s">
        <v>85</v>
      </c>
      <c r="AW365" s="13" t="s">
        <v>39</v>
      </c>
      <c r="AX365" s="13" t="s">
        <v>78</v>
      </c>
      <c r="AY365" s="244" t="s">
        <v>141</v>
      </c>
    </row>
    <row r="366" s="14" customFormat="1">
      <c r="A366" s="14"/>
      <c r="B366" s="245"/>
      <c r="C366" s="246"/>
      <c r="D366" s="236" t="s">
        <v>153</v>
      </c>
      <c r="E366" s="247" t="s">
        <v>32</v>
      </c>
      <c r="F366" s="248" t="s">
        <v>256</v>
      </c>
      <c r="G366" s="246"/>
      <c r="H366" s="249">
        <v>13.5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153</v>
      </c>
      <c r="AU366" s="255" t="s">
        <v>87</v>
      </c>
      <c r="AV366" s="14" t="s">
        <v>87</v>
      </c>
      <c r="AW366" s="14" t="s">
        <v>39</v>
      </c>
      <c r="AX366" s="14" t="s">
        <v>78</v>
      </c>
      <c r="AY366" s="255" t="s">
        <v>141</v>
      </c>
    </row>
    <row r="367" s="13" customFormat="1">
      <c r="A367" s="13"/>
      <c r="B367" s="234"/>
      <c r="C367" s="235"/>
      <c r="D367" s="236" t="s">
        <v>153</v>
      </c>
      <c r="E367" s="237" t="s">
        <v>32</v>
      </c>
      <c r="F367" s="238" t="s">
        <v>192</v>
      </c>
      <c r="G367" s="235"/>
      <c r="H367" s="237" t="s">
        <v>32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153</v>
      </c>
      <c r="AU367" s="244" t="s">
        <v>87</v>
      </c>
      <c r="AV367" s="13" t="s">
        <v>85</v>
      </c>
      <c r="AW367" s="13" t="s">
        <v>39</v>
      </c>
      <c r="AX367" s="13" t="s">
        <v>78</v>
      </c>
      <c r="AY367" s="244" t="s">
        <v>141</v>
      </c>
    </row>
    <row r="368" s="13" customFormat="1">
      <c r="A368" s="13"/>
      <c r="B368" s="234"/>
      <c r="C368" s="235"/>
      <c r="D368" s="236" t="s">
        <v>153</v>
      </c>
      <c r="E368" s="237" t="s">
        <v>32</v>
      </c>
      <c r="F368" s="238" t="s">
        <v>193</v>
      </c>
      <c r="G368" s="235"/>
      <c r="H368" s="237" t="s">
        <v>32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153</v>
      </c>
      <c r="AU368" s="244" t="s">
        <v>87</v>
      </c>
      <c r="AV368" s="13" t="s">
        <v>85</v>
      </c>
      <c r="AW368" s="13" t="s">
        <v>39</v>
      </c>
      <c r="AX368" s="13" t="s">
        <v>78</v>
      </c>
      <c r="AY368" s="244" t="s">
        <v>141</v>
      </c>
    </row>
    <row r="369" s="14" customFormat="1">
      <c r="A369" s="14"/>
      <c r="B369" s="245"/>
      <c r="C369" s="246"/>
      <c r="D369" s="236" t="s">
        <v>153</v>
      </c>
      <c r="E369" s="247" t="s">
        <v>32</v>
      </c>
      <c r="F369" s="248" t="s">
        <v>270</v>
      </c>
      <c r="G369" s="246"/>
      <c r="H369" s="249">
        <v>3.7000000000000002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153</v>
      </c>
      <c r="AU369" s="255" t="s">
        <v>87</v>
      </c>
      <c r="AV369" s="14" t="s">
        <v>87</v>
      </c>
      <c r="AW369" s="14" t="s">
        <v>39</v>
      </c>
      <c r="AX369" s="14" t="s">
        <v>78</v>
      </c>
      <c r="AY369" s="255" t="s">
        <v>141</v>
      </c>
    </row>
    <row r="370" s="13" customFormat="1">
      <c r="A370" s="13"/>
      <c r="B370" s="234"/>
      <c r="C370" s="235"/>
      <c r="D370" s="236" t="s">
        <v>153</v>
      </c>
      <c r="E370" s="237" t="s">
        <v>32</v>
      </c>
      <c r="F370" s="238" t="s">
        <v>195</v>
      </c>
      <c r="G370" s="235"/>
      <c r="H370" s="237" t="s">
        <v>32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153</v>
      </c>
      <c r="AU370" s="244" t="s">
        <v>87</v>
      </c>
      <c r="AV370" s="13" t="s">
        <v>85</v>
      </c>
      <c r="AW370" s="13" t="s">
        <v>39</v>
      </c>
      <c r="AX370" s="13" t="s">
        <v>78</v>
      </c>
      <c r="AY370" s="244" t="s">
        <v>141</v>
      </c>
    </row>
    <row r="371" s="14" customFormat="1">
      <c r="A371" s="14"/>
      <c r="B371" s="245"/>
      <c r="C371" s="246"/>
      <c r="D371" s="236" t="s">
        <v>153</v>
      </c>
      <c r="E371" s="247" t="s">
        <v>32</v>
      </c>
      <c r="F371" s="248" t="s">
        <v>271</v>
      </c>
      <c r="G371" s="246"/>
      <c r="H371" s="249">
        <v>11.4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153</v>
      </c>
      <c r="AU371" s="255" t="s">
        <v>87</v>
      </c>
      <c r="AV371" s="14" t="s">
        <v>87</v>
      </c>
      <c r="AW371" s="14" t="s">
        <v>39</v>
      </c>
      <c r="AX371" s="14" t="s">
        <v>78</v>
      </c>
      <c r="AY371" s="255" t="s">
        <v>141</v>
      </c>
    </row>
    <row r="372" s="13" customFormat="1">
      <c r="A372" s="13"/>
      <c r="B372" s="234"/>
      <c r="C372" s="235"/>
      <c r="D372" s="236" t="s">
        <v>153</v>
      </c>
      <c r="E372" s="237" t="s">
        <v>32</v>
      </c>
      <c r="F372" s="238" t="s">
        <v>197</v>
      </c>
      <c r="G372" s="235"/>
      <c r="H372" s="237" t="s">
        <v>32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153</v>
      </c>
      <c r="AU372" s="244" t="s">
        <v>87</v>
      </c>
      <c r="AV372" s="13" t="s">
        <v>85</v>
      </c>
      <c r="AW372" s="13" t="s">
        <v>39</v>
      </c>
      <c r="AX372" s="13" t="s">
        <v>78</v>
      </c>
      <c r="AY372" s="244" t="s">
        <v>141</v>
      </c>
    </row>
    <row r="373" s="13" customFormat="1">
      <c r="A373" s="13"/>
      <c r="B373" s="234"/>
      <c r="C373" s="235"/>
      <c r="D373" s="236" t="s">
        <v>153</v>
      </c>
      <c r="E373" s="237" t="s">
        <v>32</v>
      </c>
      <c r="F373" s="238" t="s">
        <v>195</v>
      </c>
      <c r="G373" s="235"/>
      <c r="H373" s="237" t="s">
        <v>32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153</v>
      </c>
      <c r="AU373" s="244" t="s">
        <v>87</v>
      </c>
      <c r="AV373" s="13" t="s">
        <v>85</v>
      </c>
      <c r="AW373" s="13" t="s">
        <v>39</v>
      </c>
      <c r="AX373" s="13" t="s">
        <v>78</v>
      </c>
      <c r="AY373" s="244" t="s">
        <v>141</v>
      </c>
    </row>
    <row r="374" s="14" customFormat="1">
      <c r="A374" s="14"/>
      <c r="B374" s="245"/>
      <c r="C374" s="246"/>
      <c r="D374" s="236" t="s">
        <v>153</v>
      </c>
      <c r="E374" s="247" t="s">
        <v>32</v>
      </c>
      <c r="F374" s="248" t="s">
        <v>272</v>
      </c>
      <c r="G374" s="246"/>
      <c r="H374" s="249">
        <v>3.7999999999999998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153</v>
      </c>
      <c r="AU374" s="255" t="s">
        <v>87</v>
      </c>
      <c r="AV374" s="14" t="s">
        <v>87</v>
      </c>
      <c r="AW374" s="14" t="s">
        <v>39</v>
      </c>
      <c r="AX374" s="14" t="s">
        <v>78</v>
      </c>
      <c r="AY374" s="255" t="s">
        <v>141</v>
      </c>
    </row>
    <row r="375" s="13" customFormat="1">
      <c r="A375" s="13"/>
      <c r="B375" s="234"/>
      <c r="C375" s="235"/>
      <c r="D375" s="236" t="s">
        <v>153</v>
      </c>
      <c r="E375" s="237" t="s">
        <v>32</v>
      </c>
      <c r="F375" s="238" t="s">
        <v>199</v>
      </c>
      <c r="G375" s="235"/>
      <c r="H375" s="237" t="s">
        <v>32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153</v>
      </c>
      <c r="AU375" s="244" t="s">
        <v>87</v>
      </c>
      <c r="AV375" s="13" t="s">
        <v>85</v>
      </c>
      <c r="AW375" s="13" t="s">
        <v>39</v>
      </c>
      <c r="AX375" s="13" t="s">
        <v>78</v>
      </c>
      <c r="AY375" s="244" t="s">
        <v>141</v>
      </c>
    </row>
    <row r="376" s="14" customFormat="1">
      <c r="A376" s="14"/>
      <c r="B376" s="245"/>
      <c r="C376" s="246"/>
      <c r="D376" s="236" t="s">
        <v>153</v>
      </c>
      <c r="E376" s="247" t="s">
        <v>32</v>
      </c>
      <c r="F376" s="248" t="s">
        <v>273</v>
      </c>
      <c r="G376" s="246"/>
      <c r="H376" s="249">
        <v>4.2599999999999998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153</v>
      </c>
      <c r="AU376" s="255" t="s">
        <v>87</v>
      </c>
      <c r="AV376" s="14" t="s">
        <v>87</v>
      </c>
      <c r="AW376" s="14" t="s">
        <v>39</v>
      </c>
      <c r="AX376" s="14" t="s">
        <v>78</v>
      </c>
      <c r="AY376" s="255" t="s">
        <v>141</v>
      </c>
    </row>
    <row r="377" s="13" customFormat="1">
      <c r="A377" s="13"/>
      <c r="B377" s="234"/>
      <c r="C377" s="235"/>
      <c r="D377" s="236" t="s">
        <v>153</v>
      </c>
      <c r="E377" s="237" t="s">
        <v>32</v>
      </c>
      <c r="F377" s="238" t="s">
        <v>188</v>
      </c>
      <c r="G377" s="235"/>
      <c r="H377" s="237" t="s">
        <v>32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153</v>
      </c>
      <c r="AU377" s="244" t="s">
        <v>87</v>
      </c>
      <c r="AV377" s="13" t="s">
        <v>85</v>
      </c>
      <c r="AW377" s="13" t="s">
        <v>39</v>
      </c>
      <c r="AX377" s="13" t="s">
        <v>78</v>
      </c>
      <c r="AY377" s="244" t="s">
        <v>141</v>
      </c>
    </row>
    <row r="378" s="13" customFormat="1">
      <c r="A378" s="13"/>
      <c r="B378" s="234"/>
      <c r="C378" s="235"/>
      <c r="D378" s="236" t="s">
        <v>153</v>
      </c>
      <c r="E378" s="237" t="s">
        <v>32</v>
      </c>
      <c r="F378" s="238" t="s">
        <v>157</v>
      </c>
      <c r="G378" s="235"/>
      <c r="H378" s="237" t="s">
        <v>32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153</v>
      </c>
      <c r="AU378" s="244" t="s">
        <v>87</v>
      </c>
      <c r="AV378" s="13" t="s">
        <v>85</v>
      </c>
      <c r="AW378" s="13" t="s">
        <v>39</v>
      </c>
      <c r="AX378" s="13" t="s">
        <v>78</v>
      </c>
      <c r="AY378" s="244" t="s">
        <v>141</v>
      </c>
    </row>
    <row r="379" s="14" customFormat="1">
      <c r="A379" s="14"/>
      <c r="B379" s="245"/>
      <c r="C379" s="246"/>
      <c r="D379" s="236" t="s">
        <v>153</v>
      </c>
      <c r="E379" s="247" t="s">
        <v>32</v>
      </c>
      <c r="F379" s="248" t="s">
        <v>253</v>
      </c>
      <c r="G379" s="246"/>
      <c r="H379" s="249">
        <v>8.5600000000000005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153</v>
      </c>
      <c r="AU379" s="255" t="s">
        <v>87</v>
      </c>
      <c r="AV379" s="14" t="s">
        <v>87</v>
      </c>
      <c r="AW379" s="14" t="s">
        <v>39</v>
      </c>
      <c r="AX379" s="14" t="s">
        <v>78</v>
      </c>
      <c r="AY379" s="255" t="s">
        <v>141</v>
      </c>
    </row>
    <row r="380" s="13" customFormat="1">
      <c r="A380" s="13"/>
      <c r="B380" s="234"/>
      <c r="C380" s="235"/>
      <c r="D380" s="236" t="s">
        <v>153</v>
      </c>
      <c r="E380" s="237" t="s">
        <v>32</v>
      </c>
      <c r="F380" s="238" t="s">
        <v>191</v>
      </c>
      <c r="G380" s="235"/>
      <c r="H380" s="237" t="s">
        <v>32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153</v>
      </c>
      <c r="AU380" s="244" t="s">
        <v>87</v>
      </c>
      <c r="AV380" s="13" t="s">
        <v>85</v>
      </c>
      <c r="AW380" s="13" t="s">
        <v>39</v>
      </c>
      <c r="AX380" s="13" t="s">
        <v>78</v>
      </c>
      <c r="AY380" s="244" t="s">
        <v>141</v>
      </c>
    </row>
    <row r="381" s="13" customFormat="1">
      <c r="A381" s="13"/>
      <c r="B381" s="234"/>
      <c r="C381" s="235"/>
      <c r="D381" s="236" t="s">
        <v>153</v>
      </c>
      <c r="E381" s="237" t="s">
        <v>32</v>
      </c>
      <c r="F381" s="238" t="s">
        <v>166</v>
      </c>
      <c r="G381" s="235"/>
      <c r="H381" s="237" t="s">
        <v>32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153</v>
      </c>
      <c r="AU381" s="244" t="s">
        <v>87</v>
      </c>
      <c r="AV381" s="13" t="s">
        <v>85</v>
      </c>
      <c r="AW381" s="13" t="s">
        <v>39</v>
      </c>
      <c r="AX381" s="13" t="s">
        <v>78</v>
      </c>
      <c r="AY381" s="244" t="s">
        <v>141</v>
      </c>
    </row>
    <row r="382" s="14" customFormat="1">
      <c r="A382" s="14"/>
      <c r="B382" s="245"/>
      <c r="C382" s="246"/>
      <c r="D382" s="236" t="s">
        <v>153</v>
      </c>
      <c r="E382" s="247" t="s">
        <v>32</v>
      </c>
      <c r="F382" s="248" t="s">
        <v>274</v>
      </c>
      <c r="G382" s="246"/>
      <c r="H382" s="249">
        <v>4.7999999999999998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153</v>
      </c>
      <c r="AU382" s="255" t="s">
        <v>87</v>
      </c>
      <c r="AV382" s="14" t="s">
        <v>87</v>
      </c>
      <c r="AW382" s="14" t="s">
        <v>39</v>
      </c>
      <c r="AX382" s="14" t="s">
        <v>78</v>
      </c>
      <c r="AY382" s="255" t="s">
        <v>141</v>
      </c>
    </row>
    <row r="383" s="13" customFormat="1">
      <c r="A383" s="13"/>
      <c r="B383" s="234"/>
      <c r="C383" s="235"/>
      <c r="D383" s="236" t="s">
        <v>153</v>
      </c>
      <c r="E383" s="237" t="s">
        <v>32</v>
      </c>
      <c r="F383" s="238" t="s">
        <v>191</v>
      </c>
      <c r="G383" s="235"/>
      <c r="H383" s="237" t="s">
        <v>32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153</v>
      </c>
      <c r="AU383" s="244" t="s">
        <v>87</v>
      </c>
      <c r="AV383" s="13" t="s">
        <v>85</v>
      </c>
      <c r="AW383" s="13" t="s">
        <v>39</v>
      </c>
      <c r="AX383" s="13" t="s">
        <v>78</v>
      </c>
      <c r="AY383" s="244" t="s">
        <v>141</v>
      </c>
    </row>
    <row r="384" s="13" customFormat="1">
      <c r="A384" s="13"/>
      <c r="B384" s="234"/>
      <c r="C384" s="235"/>
      <c r="D384" s="236" t="s">
        <v>153</v>
      </c>
      <c r="E384" s="237" t="s">
        <v>32</v>
      </c>
      <c r="F384" s="238" t="s">
        <v>176</v>
      </c>
      <c r="G384" s="235"/>
      <c r="H384" s="237" t="s">
        <v>32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153</v>
      </c>
      <c r="AU384" s="244" t="s">
        <v>87</v>
      </c>
      <c r="AV384" s="13" t="s">
        <v>85</v>
      </c>
      <c r="AW384" s="13" t="s">
        <v>39</v>
      </c>
      <c r="AX384" s="13" t="s">
        <v>78</v>
      </c>
      <c r="AY384" s="244" t="s">
        <v>141</v>
      </c>
    </row>
    <row r="385" s="14" customFormat="1">
      <c r="A385" s="14"/>
      <c r="B385" s="245"/>
      <c r="C385" s="246"/>
      <c r="D385" s="236" t="s">
        <v>153</v>
      </c>
      <c r="E385" s="247" t="s">
        <v>32</v>
      </c>
      <c r="F385" s="248" t="s">
        <v>262</v>
      </c>
      <c r="G385" s="246"/>
      <c r="H385" s="249">
        <v>12.24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5" t="s">
        <v>153</v>
      </c>
      <c r="AU385" s="255" t="s">
        <v>87</v>
      </c>
      <c r="AV385" s="14" t="s">
        <v>87</v>
      </c>
      <c r="AW385" s="14" t="s">
        <v>39</v>
      </c>
      <c r="AX385" s="14" t="s">
        <v>78</v>
      </c>
      <c r="AY385" s="255" t="s">
        <v>141</v>
      </c>
    </row>
    <row r="386" s="13" customFormat="1">
      <c r="A386" s="13"/>
      <c r="B386" s="234"/>
      <c r="C386" s="235"/>
      <c r="D386" s="236" t="s">
        <v>153</v>
      </c>
      <c r="E386" s="237" t="s">
        <v>32</v>
      </c>
      <c r="F386" s="238" t="s">
        <v>180</v>
      </c>
      <c r="G386" s="235"/>
      <c r="H386" s="237" t="s">
        <v>32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153</v>
      </c>
      <c r="AU386" s="244" t="s">
        <v>87</v>
      </c>
      <c r="AV386" s="13" t="s">
        <v>85</v>
      </c>
      <c r="AW386" s="13" t="s">
        <v>39</v>
      </c>
      <c r="AX386" s="13" t="s">
        <v>78</v>
      </c>
      <c r="AY386" s="244" t="s">
        <v>141</v>
      </c>
    </row>
    <row r="387" s="14" customFormat="1">
      <c r="A387" s="14"/>
      <c r="B387" s="245"/>
      <c r="C387" s="246"/>
      <c r="D387" s="236" t="s">
        <v>153</v>
      </c>
      <c r="E387" s="247" t="s">
        <v>32</v>
      </c>
      <c r="F387" s="248" t="s">
        <v>275</v>
      </c>
      <c r="G387" s="246"/>
      <c r="H387" s="249">
        <v>39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5" t="s">
        <v>153</v>
      </c>
      <c r="AU387" s="255" t="s">
        <v>87</v>
      </c>
      <c r="AV387" s="14" t="s">
        <v>87</v>
      </c>
      <c r="AW387" s="14" t="s">
        <v>39</v>
      </c>
      <c r="AX387" s="14" t="s">
        <v>78</v>
      </c>
      <c r="AY387" s="255" t="s">
        <v>141</v>
      </c>
    </row>
    <row r="388" s="13" customFormat="1">
      <c r="A388" s="13"/>
      <c r="B388" s="234"/>
      <c r="C388" s="235"/>
      <c r="D388" s="236" t="s">
        <v>153</v>
      </c>
      <c r="E388" s="237" t="s">
        <v>32</v>
      </c>
      <c r="F388" s="238" t="s">
        <v>203</v>
      </c>
      <c r="G388" s="235"/>
      <c r="H388" s="237" t="s">
        <v>32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153</v>
      </c>
      <c r="AU388" s="244" t="s">
        <v>87</v>
      </c>
      <c r="AV388" s="13" t="s">
        <v>85</v>
      </c>
      <c r="AW388" s="13" t="s">
        <v>39</v>
      </c>
      <c r="AX388" s="13" t="s">
        <v>78</v>
      </c>
      <c r="AY388" s="244" t="s">
        <v>141</v>
      </c>
    </row>
    <row r="389" s="14" customFormat="1">
      <c r="A389" s="14"/>
      <c r="B389" s="245"/>
      <c r="C389" s="246"/>
      <c r="D389" s="236" t="s">
        <v>153</v>
      </c>
      <c r="E389" s="247" t="s">
        <v>32</v>
      </c>
      <c r="F389" s="248" t="s">
        <v>276</v>
      </c>
      <c r="G389" s="246"/>
      <c r="H389" s="249">
        <v>5.9000000000000004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153</v>
      </c>
      <c r="AU389" s="255" t="s">
        <v>87</v>
      </c>
      <c r="AV389" s="14" t="s">
        <v>87</v>
      </c>
      <c r="AW389" s="14" t="s">
        <v>39</v>
      </c>
      <c r="AX389" s="14" t="s">
        <v>78</v>
      </c>
      <c r="AY389" s="255" t="s">
        <v>141</v>
      </c>
    </row>
    <row r="390" s="13" customFormat="1">
      <c r="A390" s="13"/>
      <c r="B390" s="234"/>
      <c r="C390" s="235"/>
      <c r="D390" s="236" t="s">
        <v>153</v>
      </c>
      <c r="E390" s="237" t="s">
        <v>32</v>
      </c>
      <c r="F390" s="238" t="s">
        <v>205</v>
      </c>
      <c r="G390" s="235"/>
      <c r="H390" s="237" t="s">
        <v>32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153</v>
      </c>
      <c r="AU390" s="244" t="s">
        <v>87</v>
      </c>
      <c r="AV390" s="13" t="s">
        <v>85</v>
      </c>
      <c r="AW390" s="13" t="s">
        <v>39</v>
      </c>
      <c r="AX390" s="13" t="s">
        <v>78</v>
      </c>
      <c r="AY390" s="244" t="s">
        <v>141</v>
      </c>
    </row>
    <row r="391" s="14" customFormat="1">
      <c r="A391" s="14"/>
      <c r="B391" s="245"/>
      <c r="C391" s="246"/>
      <c r="D391" s="236" t="s">
        <v>153</v>
      </c>
      <c r="E391" s="247" t="s">
        <v>32</v>
      </c>
      <c r="F391" s="248" t="s">
        <v>277</v>
      </c>
      <c r="G391" s="246"/>
      <c r="H391" s="249">
        <v>39.600000000000001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5" t="s">
        <v>153</v>
      </c>
      <c r="AU391" s="255" t="s">
        <v>87</v>
      </c>
      <c r="AV391" s="14" t="s">
        <v>87</v>
      </c>
      <c r="AW391" s="14" t="s">
        <v>39</v>
      </c>
      <c r="AX391" s="14" t="s">
        <v>78</v>
      </c>
      <c r="AY391" s="255" t="s">
        <v>141</v>
      </c>
    </row>
    <row r="392" s="13" customFormat="1">
      <c r="A392" s="13"/>
      <c r="B392" s="234"/>
      <c r="C392" s="235"/>
      <c r="D392" s="236" t="s">
        <v>153</v>
      </c>
      <c r="E392" s="237" t="s">
        <v>32</v>
      </c>
      <c r="F392" s="238" t="s">
        <v>192</v>
      </c>
      <c r="G392" s="235"/>
      <c r="H392" s="237" t="s">
        <v>32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153</v>
      </c>
      <c r="AU392" s="244" t="s">
        <v>87</v>
      </c>
      <c r="AV392" s="13" t="s">
        <v>85</v>
      </c>
      <c r="AW392" s="13" t="s">
        <v>39</v>
      </c>
      <c r="AX392" s="13" t="s">
        <v>78</v>
      </c>
      <c r="AY392" s="244" t="s">
        <v>141</v>
      </c>
    </row>
    <row r="393" s="13" customFormat="1">
      <c r="A393" s="13"/>
      <c r="B393" s="234"/>
      <c r="C393" s="235"/>
      <c r="D393" s="236" t="s">
        <v>153</v>
      </c>
      <c r="E393" s="237" t="s">
        <v>32</v>
      </c>
      <c r="F393" s="238" t="s">
        <v>207</v>
      </c>
      <c r="G393" s="235"/>
      <c r="H393" s="237" t="s">
        <v>32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153</v>
      </c>
      <c r="AU393" s="244" t="s">
        <v>87</v>
      </c>
      <c r="AV393" s="13" t="s">
        <v>85</v>
      </c>
      <c r="AW393" s="13" t="s">
        <v>39</v>
      </c>
      <c r="AX393" s="13" t="s">
        <v>78</v>
      </c>
      <c r="AY393" s="244" t="s">
        <v>141</v>
      </c>
    </row>
    <row r="394" s="14" customFormat="1">
      <c r="A394" s="14"/>
      <c r="B394" s="245"/>
      <c r="C394" s="246"/>
      <c r="D394" s="236" t="s">
        <v>153</v>
      </c>
      <c r="E394" s="247" t="s">
        <v>32</v>
      </c>
      <c r="F394" s="248" t="s">
        <v>278</v>
      </c>
      <c r="G394" s="246"/>
      <c r="H394" s="249">
        <v>103.5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153</v>
      </c>
      <c r="AU394" s="255" t="s">
        <v>87</v>
      </c>
      <c r="AV394" s="14" t="s">
        <v>87</v>
      </c>
      <c r="AW394" s="14" t="s">
        <v>39</v>
      </c>
      <c r="AX394" s="14" t="s">
        <v>78</v>
      </c>
      <c r="AY394" s="255" t="s">
        <v>141</v>
      </c>
    </row>
    <row r="395" s="13" customFormat="1">
      <c r="A395" s="13"/>
      <c r="B395" s="234"/>
      <c r="C395" s="235"/>
      <c r="D395" s="236" t="s">
        <v>153</v>
      </c>
      <c r="E395" s="237" t="s">
        <v>32</v>
      </c>
      <c r="F395" s="238" t="s">
        <v>209</v>
      </c>
      <c r="G395" s="235"/>
      <c r="H395" s="237" t="s">
        <v>32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153</v>
      </c>
      <c r="AU395" s="244" t="s">
        <v>87</v>
      </c>
      <c r="AV395" s="13" t="s">
        <v>85</v>
      </c>
      <c r="AW395" s="13" t="s">
        <v>39</v>
      </c>
      <c r="AX395" s="13" t="s">
        <v>78</v>
      </c>
      <c r="AY395" s="244" t="s">
        <v>141</v>
      </c>
    </row>
    <row r="396" s="14" customFormat="1">
      <c r="A396" s="14"/>
      <c r="B396" s="245"/>
      <c r="C396" s="246"/>
      <c r="D396" s="236" t="s">
        <v>153</v>
      </c>
      <c r="E396" s="247" t="s">
        <v>32</v>
      </c>
      <c r="F396" s="248" t="s">
        <v>279</v>
      </c>
      <c r="G396" s="246"/>
      <c r="H396" s="249">
        <v>6.7000000000000002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153</v>
      </c>
      <c r="AU396" s="255" t="s">
        <v>87</v>
      </c>
      <c r="AV396" s="14" t="s">
        <v>87</v>
      </c>
      <c r="AW396" s="14" t="s">
        <v>39</v>
      </c>
      <c r="AX396" s="14" t="s">
        <v>78</v>
      </c>
      <c r="AY396" s="255" t="s">
        <v>141</v>
      </c>
    </row>
    <row r="397" s="13" customFormat="1">
      <c r="A397" s="13"/>
      <c r="B397" s="234"/>
      <c r="C397" s="235"/>
      <c r="D397" s="236" t="s">
        <v>153</v>
      </c>
      <c r="E397" s="237" t="s">
        <v>32</v>
      </c>
      <c r="F397" s="238" t="s">
        <v>211</v>
      </c>
      <c r="G397" s="235"/>
      <c r="H397" s="237" t="s">
        <v>32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153</v>
      </c>
      <c r="AU397" s="244" t="s">
        <v>87</v>
      </c>
      <c r="AV397" s="13" t="s">
        <v>85</v>
      </c>
      <c r="AW397" s="13" t="s">
        <v>39</v>
      </c>
      <c r="AX397" s="13" t="s">
        <v>78</v>
      </c>
      <c r="AY397" s="244" t="s">
        <v>141</v>
      </c>
    </row>
    <row r="398" s="14" customFormat="1">
      <c r="A398" s="14"/>
      <c r="B398" s="245"/>
      <c r="C398" s="246"/>
      <c r="D398" s="236" t="s">
        <v>153</v>
      </c>
      <c r="E398" s="247" t="s">
        <v>32</v>
      </c>
      <c r="F398" s="248" t="s">
        <v>280</v>
      </c>
      <c r="G398" s="246"/>
      <c r="H398" s="249">
        <v>18.899999999999999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153</v>
      </c>
      <c r="AU398" s="255" t="s">
        <v>87</v>
      </c>
      <c r="AV398" s="14" t="s">
        <v>87</v>
      </c>
      <c r="AW398" s="14" t="s">
        <v>39</v>
      </c>
      <c r="AX398" s="14" t="s">
        <v>78</v>
      </c>
      <c r="AY398" s="255" t="s">
        <v>141</v>
      </c>
    </row>
    <row r="399" s="13" customFormat="1">
      <c r="A399" s="13"/>
      <c r="B399" s="234"/>
      <c r="C399" s="235"/>
      <c r="D399" s="236" t="s">
        <v>153</v>
      </c>
      <c r="E399" s="237" t="s">
        <v>32</v>
      </c>
      <c r="F399" s="238" t="s">
        <v>197</v>
      </c>
      <c r="G399" s="235"/>
      <c r="H399" s="237" t="s">
        <v>32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153</v>
      </c>
      <c r="AU399" s="244" t="s">
        <v>87</v>
      </c>
      <c r="AV399" s="13" t="s">
        <v>85</v>
      </c>
      <c r="AW399" s="13" t="s">
        <v>39</v>
      </c>
      <c r="AX399" s="13" t="s">
        <v>78</v>
      </c>
      <c r="AY399" s="244" t="s">
        <v>141</v>
      </c>
    </row>
    <row r="400" s="13" customFormat="1">
      <c r="A400" s="13"/>
      <c r="B400" s="234"/>
      <c r="C400" s="235"/>
      <c r="D400" s="236" t="s">
        <v>153</v>
      </c>
      <c r="E400" s="237" t="s">
        <v>32</v>
      </c>
      <c r="F400" s="238" t="s">
        <v>213</v>
      </c>
      <c r="G400" s="235"/>
      <c r="H400" s="237" t="s">
        <v>32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153</v>
      </c>
      <c r="AU400" s="244" t="s">
        <v>87</v>
      </c>
      <c r="AV400" s="13" t="s">
        <v>85</v>
      </c>
      <c r="AW400" s="13" t="s">
        <v>39</v>
      </c>
      <c r="AX400" s="13" t="s">
        <v>78</v>
      </c>
      <c r="AY400" s="244" t="s">
        <v>141</v>
      </c>
    </row>
    <row r="401" s="14" customFormat="1">
      <c r="A401" s="14"/>
      <c r="B401" s="245"/>
      <c r="C401" s="246"/>
      <c r="D401" s="236" t="s">
        <v>153</v>
      </c>
      <c r="E401" s="247" t="s">
        <v>32</v>
      </c>
      <c r="F401" s="248" t="s">
        <v>281</v>
      </c>
      <c r="G401" s="246"/>
      <c r="H401" s="249">
        <v>79.819999999999993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153</v>
      </c>
      <c r="AU401" s="255" t="s">
        <v>87</v>
      </c>
      <c r="AV401" s="14" t="s">
        <v>87</v>
      </c>
      <c r="AW401" s="14" t="s">
        <v>39</v>
      </c>
      <c r="AX401" s="14" t="s">
        <v>78</v>
      </c>
      <c r="AY401" s="255" t="s">
        <v>141</v>
      </c>
    </row>
    <row r="402" s="13" customFormat="1">
      <c r="A402" s="13"/>
      <c r="B402" s="234"/>
      <c r="C402" s="235"/>
      <c r="D402" s="236" t="s">
        <v>153</v>
      </c>
      <c r="E402" s="237" t="s">
        <v>32</v>
      </c>
      <c r="F402" s="238" t="s">
        <v>215</v>
      </c>
      <c r="G402" s="235"/>
      <c r="H402" s="237" t="s">
        <v>32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153</v>
      </c>
      <c r="AU402" s="244" t="s">
        <v>87</v>
      </c>
      <c r="AV402" s="13" t="s">
        <v>85</v>
      </c>
      <c r="AW402" s="13" t="s">
        <v>39</v>
      </c>
      <c r="AX402" s="13" t="s">
        <v>78</v>
      </c>
      <c r="AY402" s="244" t="s">
        <v>141</v>
      </c>
    </row>
    <row r="403" s="14" customFormat="1">
      <c r="A403" s="14"/>
      <c r="B403" s="245"/>
      <c r="C403" s="246"/>
      <c r="D403" s="236" t="s">
        <v>153</v>
      </c>
      <c r="E403" s="247" t="s">
        <v>32</v>
      </c>
      <c r="F403" s="248" t="s">
        <v>282</v>
      </c>
      <c r="G403" s="246"/>
      <c r="H403" s="249">
        <v>5.04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153</v>
      </c>
      <c r="AU403" s="255" t="s">
        <v>87</v>
      </c>
      <c r="AV403" s="14" t="s">
        <v>87</v>
      </c>
      <c r="AW403" s="14" t="s">
        <v>39</v>
      </c>
      <c r="AX403" s="14" t="s">
        <v>78</v>
      </c>
      <c r="AY403" s="255" t="s">
        <v>141</v>
      </c>
    </row>
    <row r="404" s="13" customFormat="1">
      <c r="A404" s="13"/>
      <c r="B404" s="234"/>
      <c r="C404" s="235"/>
      <c r="D404" s="236" t="s">
        <v>153</v>
      </c>
      <c r="E404" s="237" t="s">
        <v>32</v>
      </c>
      <c r="F404" s="238" t="s">
        <v>217</v>
      </c>
      <c r="G404" s="235"/>
      <c r="H404" s="237" t="s">
        <v>32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153</v>
      </c>
      <c r="AU404" s="244" t="s">
        <v>87</v>
      </c>
      <c r="AV404" s="13" t="s">
        <v>85</v>
      </c>
      <c r="AW404" s="13" t="s">
        <v>39</v>
      </c>
      <c r="AX404" s="13" t="s">
        <v>78</v>
      </c>
      <c r="AY404" s="244" t="s">
        <v>141</v>
      </c>
    </row>
    <row r="405" s="14" customFormat="1">
      <c r="A405" s="14"/>
      <c r="B405" s="245"/>
      <c r="C405" s="246"/>
      <c r="D405" s="236" t="s">
        <v>153</v>
      </c>
      <c r="E405" s="247" t="s">
        <v>32</v>
      </c>
      <c r="F405" s="248" t="s">
        <v>283</v>
      </c>
      <c r="G405" s="246"/>
      <c r="H405" s="249">
        <v>10.199999999999999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153</v>
      </c>
      <c r="AU405" s="255" t="s">
        <v>87</v>
      </c>
      <c r="AV405" s="14" t="s">
        <v>87</v>
      </c>
      <c r="AW405" s="14" t="s">
        <v>39</v>
      </c>
      <c r="AX405" s="14" t="s">
        <v>78</v>
      </c>
      <c r="AY405" s="255" t="s">
        <v>141</v>
      </c>
    </row>
    <row r="406" s="13" customFormat="1">
      <c r="A406" s="13"/>
      <c r="B406" s="234"/>
      <c r="C406" s="235"/>
      <c r="D406" s="236" t="s">
        <v>153</v>
      </c>
      <c r="E406" s="237" t="s">
        <v>32</v>
      </c>
      <c r="F406" s="238" t="s">
        <v>219</v>
      </c>
      <c r="G406" s="235"/>
      <c r="H406" s="237" t="s">
        <v>32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153</v>
      </c>
      <c r="AU406" s="244" t="s">
        <v>87</v>
      </c>
      <c r="AV406" s="13" t="s">
        <v>85</v>
      </c>
      <c r="AW406" s="13" t="s">
        <v>39</v>
      </c>
      <c r="AX406" s="13" t="s">
        <v>78</v>
      </c>
      <c r="AY406" s="244" t="s">
        <v>141</v>
      </c>
    </row>
    <row r="407" s="14" customFormat="1">
      <c r="A407" s="14"/>
      <c r="B407" s="245"/>
      <c r="C407" s="246"/>
      <c r="D407" s="236" t="s">
        <v>153</v>
      </c>
      <c r="E407" s="247" t="s">
        <v>32</v>
      </c>
      <c r="F407" s="248" t="s">
        <v>284</v>
      </c>
      <c r="G407" s="246"/>
      <c r="H407" s="249">
        <v>5.54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153</v>
      </c>
      <c r="AU407" s="255" t="s">
        <v>87</v>
      </c>
      <c r="AV407" s="14" t="s">
        <v>87</v>
      </c>
      <c r="AW407" s="14" t="s">
        <v>39</v>
      </c>
      <c r="AX407" s="14" t="s">
        <v>78</v>
      </c>
      <c r="AY407" s="255" t="s">
        <v>141</v>
      </c>
    </row>
    <row r="408" s="13" customFormat="1">
      <c r="A408" s="13"/>
      <c r="B408" s="234"/>
      <c r="C408" s="235"/>
      <c r="D408" s="236" t="s">
        <v>153</v>
      </c>
      <c r="E408" s="237" t="s">
        <v>32</v>
      </c>
      <c r="F408" s="238" t="s">
        <v>182</v>
      </c>
      <c r="G408" s="235"/>
      <c r="H408" s="237" t="s">
        <v>32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153</v>
      </c>
      <c r="AU408" s="244" t="s">
        <v>87</v>
      </c>
      <c r="AV408" s="13" t="s">
        <v>85</v>
      </c>
      <c r="AW408" s="13" t="s">
        <v>39</v>
      </c>
      <c r="AX408" s="13" t="s">
        <v>78</v>
      </c>
      <c r="AY408" s="244" t="s">
        <v>141</v>
      </c>
    </row>
    <row r="409" s="14" customFormat="1">
      <c r="A409" s="14"/>
      <c r="B409" s="245"/>
      <c r="C409" s="246"/>
      <c r="D409" s="236" t="s">
        <v>153</v>
      </c>
      <c r="E409" s="247" t="s">
        <v>32</v>
      </c>
      <c r="F409" s="248" t="s">
        <v>265</v>
      </c>
      <c r="G409" s="246"/>
      <c r="H409" s="249">
        <v>7.6200000000000001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153</v>
      </c>
      <c r="AU409" s="255" t="s">
        <v>87</v>
      </c>
      <c r="AV409" s="14" t="s">
        <v>87</v>
      </c>
      <c r="AW409" s="14" t="s">
        <v>39</v>
      </c>
      <c r="AX409" s="14" t="s">
        <v>78</v>
      </c>
      <c r="AY409" s="255" t="s">
        <v>141</v>
      </c>
    </row>
    <row r="410" s="13" customFormat="1">
      <c r="A410" s="13"/>
      <c r="B410" s="234"/>
      <c r="C410" s="235"/>
      <c r="D410" s="236" t="s">
        <v>153</v>
      </c>
      <c r="E410" s="237" t="s">
        <v>32</v>
      </c>
      <c r="F410" s="238" t="s">
        <v>197</v>
      </c>
      <c r="G410" s="235"/>
      <c r="H410" s="237" t="s">
        <v>32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153</v>
      </c>
      <c r="AU410" s="244" t="s">
        <v>87</v>
      </c>
      <c r="AV410" s="13" t="s">
        <v>85</v>
      </c>
      <c r="AW410" s="13" t="s">
        <v>39</v>
      </c>
      <c r="AX410" s="13" t="s">
        <v>78</v>
      </c>
      <c r="AY410" s="244" t="s">
        <v>141</v>
      </c>
    </row>
    <row r="411" s="13" customFormat="1">
      <c r="A411" s="13"/>
      <c r="B411" s="234"/>
      <c r="C411" s="235"/>
      <c r="D411" s="236" t="s">
        <v>153</v>
      </c>
      <c r="E411" s="237" t="s">
        <v>32</v>
      </c>
      <c r="F411" s="238" t="s">
        <v>221</v>
      </c>
      <c r="G411" s="235"/>
      <c r="H411" s="237" t="s">
        <v>32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153</v>
      </c>
      <c r="AU411" s="244" t="s">
        <v>87</v>
      </c>
      <c r="AV411" s="13" t="s">
        <v>85</v>
      </c>
      <c r="AW411" s="13" t="s">
        <v>39</v>
      </c>
      <c r="AX411" s="13" t="s">
        <v>78</v>
      </c>
      <c r="AY411" s="244" t="s">
        <v>141</v>
      </c>
    </row>
    <row r="412" s="14" customFormat="1">
      <c r="A412" s="14"/>
      <c r="B412" s="245"/>
      <c r="C412" s="246"/>
      <c r="D412" s="236" t="s">
        <v>153</v>
      </c>
      <c r="E412" s="247" t="s">
        <v>32</v>
      </c>
      <c r="F412" s="248" t="s">
        <v>285</v>
      </c>
      <c r="G412" s="246"/>
      <c r="H412" s="249">
        <v>25.02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153</v>
      </c>
      <c r="AU412" s="255" t="s">
        <v>87</v>
      </c>
      <c r="AV412" s="14" t="s">
        <v>87</v>
      </c>
      <c r="AW412" s="14" t="s">
        <v>39</v>
      </c>
      <c r="AX412" s="14" t="s">
        <v>78</v>
      </c>
      <c r="AY412" s="255" t="s">
        <v>141</v>
      </c>
    </row>
    <row r="413" s="13" customFormat="1">
      <c r="A413" s="13"/>
      <c r="B413" s="234"/>
      <c r="C413" s="235"/>
      <c r="D413" s="236" t="s">
        <v>153</v>
      </c>
      <c r="E413" s="237" t="s">
        <v>32</v>
      </c>
      <c r="F413" s="238" t="s">
        <v>191</v>
      </c>
      <c r="G413" s="235"/>
      <c r="H413" s="237" t="s">
        <v>32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153</v>
      </c>
      <c r="AU413" s="244" t="s">
        <v>87</v>
      </c>
      <c r="AV413" s="13" t="s">
        <v>85</v>
      </c>
      <c r="AW413" s="13" t="s">
        <v>39</v>
      </c>
      <c r="AX413" s="13" t="s">
        <v>78</v>
      </c>
      <c r="AY413" s="244" t="s">
        <v>141</v>
      </c>
    </row>
    <row r="414" s="13" customFormat="1">
      <c r="A414" s="13"/>
      <c r="B414" s="234"/>
      <c r="C414" s="235"/>
      <c r="D414" s="236" t="s">
        <v>153</v>
      </c>
      <c r="E414" s="237" t="s">
        <v>32</v>
      </c>
      <c r="F414" s="238" t="s">
        <v>186</v>
      </c>
      <c r="G414" s="235"/>
      <c r="H414" s="237" t="s">
        <v>32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153</v>
      </c>
      <c r="AU414" s="244" t="s">
        <v>87</v>
      </c>
      <c r="AV414" s="13" t="s">
        <v>85</v>
      </c>
      <c r="AW414" s="13" t="s">
        <v>39</v>
      </c>
      <c r="AX414" s="13" t="s">
        <v>78</v>
      </c>
      <c r="AY414" s="244" t="s">
        <v>141</v>
      </c>
    </row>
    <row r="415" s="14" customFormat="1">
      <c r="A415" s="14"/>
      <c r="B415" s="245"/>
      <c r="C415" s="246"/>
      <c r="D415" s="236" t="s">
        <v>153</v>
      </c>
      <c r="E415" s="247" t="s">
        <v>32</v>
      </c>
      <c r="F415" s="248" t="s">
        <v>268</v>
      </c>
      <c r="G415" s="246"/>
      <c r="H415" s="249">
        <v>35.039999999999999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153</v>
      </c>
      <c r="AU415" s="255" t="s">
        <v>87</v>
      </c>
      <c r="AV415" s="14" t="s">
        <v>87</v>
      </c>
      <c r="AW415" s="14" t="s">
        <v>39</v>
      </c>
      <c r="AX415" s="14" t="s">
        <v>78</v>
      </c>
      <c r="AY415" s="255" t="s">
        <v>141</v>
      </c>
    </row>
    <row r="416" s="13" customFormat="1">
      <c r="A416" s="13"/>
      <c r="B416" s="234"/>
      <c r="C416" s="235"/>
      <c r="D416" s="236" t="s">
        <v>153</v>
      </c>
      <c r="E416" s="237" t="s">
        <v>32</v>
      </c>
      <c r="F416" s="238" t="s">
        <v>286</v>
      </c>
      <c r="G416" s="235"/>
      <c r="H416" s="237" t="s">
        <v>32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153</v>
      </c>
      <c r="AU416" s="244" t="s">
        <v>87</v>
      </c>
      <c r="AV416" s="13" t="s">
        <v>85</v>
      </c>
      <c r="AW416" s="13" t="s">
        <v>39</v>
      </c>
      <c r="AX416" s="13" t="s">
        <v>78</v>
      </c>
      <c r="AY416" s="244" t="s">
        <v>141</v>
      </c>
    </row>
    <row r="417" s="16" customFormat="1">
      <c r="A417" s="16"/>
      <c r="B417" s="267"/>
      <c r="C417" s="268"/>
      <c r="D417" s="236" t="s">
        <v>153</v>
      </c>
      <c r="E417" s="269" t="s">
        <v>32</v>
      </c>
      <c r="F417" s="270" t="s">
        <v>287</v>
      </c>
      <c r="G417" s="268"/>
      <c r="H417" s="271">
        <v>798.60000000000002</v>
      </c>
      <c r="I417" s="272"/>
      <c r="J417" s="268"/>
      <c r="K417" s="268"/>
      <c r="L417" s="273"/>
      <c r="M417" s="274"/>
      <c r="N417" s="275"/>
      <c r="O417" s="275"/>
      <c r="P417" s="275"/>
      <c r="Q417" s="275"/>
      <c r="R417" s="275"/>
      <c r="S417" s="275"/>
      <c r="T417" s="276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77" t="s">
        <v>153</v>
      </c>
      <c r="AU417" s="277" t="s">
        <v>87</v>
      </c>
      <c r="AV417" s="16" t="s">
        <v>230</v>
      </c>
      <c r="AW417" s="16" t="s">
        <v>39</v>
      </c>
      <c r="AX417" s="16" t="s">
        <v>78</v>
      </c>
      <c r="AY417" s="277" t="s">
        <v>141</v>
      </c>
    </row>
    <row r="418" s="13" customFormat="1">
      <c r="A418" s="13"/>
      <c r="B418" s="234"/>
      <c r="C418" s="235"/>
      <c r="D418" s="236" t="s">
        <v>153</v>
      </c>
      <c r="E418" s="237" t="s">
        <v>32</v>
      </c>
      <c r="F418" s="238" t="s">
        <v>288</v>
      </c>
      <c r="G418" s="235"/>
      <c r="H418" s="237" t="s">
        <v>32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153</v>
      </c>
      <c r="AU418" s="244" t="s">
        <v>87</v>
      </c>
      <c r="AV418" s="13" t="s">
        <v>85</v>
      </c>
      <c r="AW418" s="13" t="s">
        <v>39</v>
      </c>
      <c r="AX418" s="13" t="s">
        <v>78</v>
      </c>
      <c r="AY418" s="244" t="s">
        <v>141</v>
      </c>
    </row>
    <row r="419" s="14" customFormat="1">
      <c r="A419" s="14"/>
      <c r="B419" s="245"/>
      <c r="C419" s="246"/>
      <c r="D419" s="236" t="s">
        <v>153</v>
      </c>
      <c r="E419" s="247" t="s">
        <v>32</v>
      </c>
      <c r="F419" s="248" t="s">
        <v>289</v>
      </c>
      <c r="G419" s="246"/>
      <c r="H419" s="249">
        <v>798.60000000000002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153</v>
      </c>
      <c r="AU419" s="255" t="s">
        <v>87</v>
      </c>
      <c r="AV419" s="14" t="s">
        <v>87</v>
      </c>
      <c r="AW419" s="14" t="s">
        <v>39</v>
      </c>
      <c r="AX419" s="14" t="s">
        <v>78</v>
      </c>
      <c r="AY419" s="255" t="s">
        <v>141</v>
      </c>
    </row>
    <row r="420" s="15" customFormat="1">
      <c r="A420" s="15"/>
      <c r="B420" s="256"/>
      <c r="C420" s="257"/>
      <c r="D420" s="236" t="s">
        <v>153</v>
      </c>
      <c r="E420" s="258" t="s">
        <v>32</v>
      </c>
      <c r="F420" s="259" t="s">
        <v>223</v>
      </c>
      <c r="G420" s="257"/>
      <c r="H420" s="260">
        <v>1597.2000000000001</v>
      </c>
      <c r="I420" s="261"/>
      <c r="J420" s="257"/>
      <c r="K420" s="257"/>
      <c r="L420" s="262"/>
      <c r="M420" s="263"/>
      <c r="N420" s="264"/>
      <c r="O420" s="264"/>
      <c r="P420" s="264"/>
      <c r="Q420" s="264"/>
      <c r="R420" s="264"/>
      <c r="S420" s="264"/>
      <c r="T420" s="26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6" t="s">
        <v>153</v>
      </c>
      <c r="AU420" s="266" t="s">
        <v>87</v>
      </c>
      <c r="AV420" s="15" t="s">
        <v>149</v>
      </c>
      <c r="AW420" s="15" t="s">
        <v>39</v>
      </c>
      <c r="AX420" s="15" t="s">
        <v>85</v>
      </c>
      <c r="AY420" s="266" t="s">
        <v>141</v>
      </c>
    </row>
    <row r="421" s="12" customFormat="1" ht="22.8" customHeight="1">
      <c r="A421" s="12"/>
      <c r="B421" s="200"/>
      <c r="C421" s="201"/>
      <c r="D421" s="202" t="s">
        <v>77</v>
      </c>
      <c r="E421" s="214" t="s">
        <v>290</v>
      </c>
      <c r="F421" s="214" t="s">
        <v>291</v>
      </c>
      <c r="G421" s="201"/>
      <c r="H421" s="201"/>
      <c r="I421" s="204"/>
      <c r="J421" s="215">
        <f>BK421</f>
        <v>0</v>
      </c>
      <c r="K421" s="201"/>
      <c r="L421" s="206"/>
      <c r="M421" s="207"/>
      <c r="N421" s="208"/>
      <c r="O421" s="208"/>
      <c r="P421" s="209">
        <f>SUM(P422:P484)</f>
        <v>0</v>
      </c>
      <c r="Q421" s="208"/>
      <c r="R421" s="209">
        <f>SUM(R422:R484)</f>
        <v>11.21485631</v>
      </c>
      <c r="S421" s="208"/>
      <c r="T421" s="210">
        <f>SUM(T422:T484)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1" t="s">
        <v>85</v>
      </c>
      <c r="AT421" s="212" t="s">
        <v>77</v>
      </c>
      <c r="AU421" s="212" t="s">
        <v>85</v>
      </c>
      <c r="AY421" s="211" t="s">
        <v>141</v>
      </c>
      <c r="BK421" s="213">
        <f>SUM(BK422:BK484)</f>
        <v>0</v>
      </c>
    </row>
    <row r="422" s="2" customFormat="1" ht="37.8" customHeight="1">
      <c r="A422" s="42"/>
      <c r="B422" s="43"/>
      <c r="C422" s="216" t="s">
        <v>292</v>
      </c>
      <c r="D422" s="216" t="s">
        <v>144</v>
      </c>
      <c r="E422" s="217" t="s">
        <v>293</v>
      </c>
      <c r="F422" s="218" t="s">
        <v>294</v>
      </c>
      <c r="G422" s="219" t="s">
        <v>147</v>
      </c>
      <c r="H422" s="220">
        <v>103.593</v>
      </c>
      <c r="I422" s="221"/>
      <c r="J422" s="222">
        <f>ROUND(I422*H422,2)</f>
        <v>0</v>
      </c>
      <c r="K422" s="218" t="s">
        <v>148</v>
      </c>
      <c r="L422" s="48"/>
      <c r="M422" s="223" t="s">
        <v>32</v>
      </c>
      <c r="N422" s="224" t="s">
        <v>49</v>
      </c>
      <c r="O422" s="88"/>
      <c r="P422" s="225">
        <f>O422*H422</f>
        <v>0</v>
      </c>
      <c r="Q422" s="225">
        <v>0.011599999999999999</v>
      </c>
      <c r="R422" s="225">
        <f>Q422*H422</f>
        <v>1.2016788000000001</v>
      </c>
      <c r="S422" s="225">
        <v>0</v>
      </c>
      <c r="T422" s="226">
        <f>S422*H422</f>
        <v>0</v>
      </c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R422" s="227" t="s">
        <v>149</v>
      </c>
      <c r="AT422" s="227" t="s">
        <v>144</v>
      </c>
      <c r="AU422" s="227" t="s">
        <v>87</v>
      </c>
      <c r="AY422" s="20" t="s">
        <v>141</v>
      </c>
      <c r="BE422" s="228">
        <f>IF(N422="základní",J422,0)</f>
        <v>0</v>
      </c>
      <c r="BF422" s="228">
        <f>IF(N422="snížená",J422,0)</f>
        <v>0</v>
      </c>
      <c r="BG422" s="228">
        <f>IF(N422="zákl. přenesená",J422,0)</f>
        <v>0</v>
      </c>
      <c r="BH422" s="228">
        <f>IF(N422="sníž. přenesená",J422,0)</f>
        <v>0</v>
      </c>
      <c r="BI422" s="228">
        <f>IF(N422="nulová",J422,0)</f>
        <v>0</v>
      </c>
      <c r="BJ422" s="20" t="s">
        <v>85</v>
      </c>
      <c r="BK422" s="228">
        <f>ROUND(I422*H422,2)</f>
        <v>0</v>
      </c>
      <c r="BL422" s="20" t="s">
        <v>149</v>
      </c>
      <c r="BM422" s="227" t="s">
        <v>295</v>
      </c>
    </row>
    <row r="423" s="2" customFormat="1">
      <c r="A423" s="42"/>
      <c r="B423" s="43"/>
      <c r="C423" s="44"/>
      <c r="D423" s="229" t="s">
        <v>151</v>
      </c>
      <c r="E423" s="44"/>
      <c r="F423" s="230" t="s">
        <v>296</v>
      </c>
      <c r="G423" s="44"/>
      <c r="H423" s="44"/>
      <c r="I423" s="231"/>
      <c r="J423" s="44"/>
      <c r="K423" s="44"/>
      <c r="L423" s="48"/>
      <c r="M423" s="232"/>
      <c r="N423" s="233"/>
      <c r="O423" s="88"/>
      <c r="P423" s="88"/>
      <c r="Q423" s="88"/>
      <c r="R423" s="88"/>
      <c r="S423" s="88"/>
      <c r="T423" s="89"/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T423" s="20" t="s">
        <v>151</v>
      </c>
      <c r="AU423" s="20" t="s">
        <v>87</v>
      </c>
    </row>
    <row r="424" s="13" customFormat="1">
      <c r="A424" s="13"/>
      <c r="B424" s="234"/>
      <c r="C424" s="235"/>
      <c r="D424" s="236" t="s">
        <v>153</v>
      </c>
      <c r="E424" s="237" t="s">
        <v>32</v>
      </c>
      <c r="F424" s="238" t="s">
        <v>297</v>
      </c>
      <c r="G424" s="235"/>
      <c r="H424" s="237" t="s">
        <v>32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153</v>
      </c>
      <c r="AU424" s="244" t="s">
        <v>87</v>
      </c>
      <c r="AV424" s="13" t="s">
        <v>85</v>
      </c>
      <c r="AW424" s="13" t="s">
        <v>39</v>
      </c>
      <c r="AX424" s="13" t="s">
        <v>78</v>
      </c>
      <c r="AY424" s="244" t="s">
        <v>141</v>
      </c>
    </row>
    <row r="425" s="14" customFormat="1">
      <c r="A425" s="14"/>
      <c r="B425" s="245"/>
      <c r="C425" s="246"/>
      <c r="D425" s="236" t="s">
        <v>153</v>
      </c>
      <c r="E425" s="247" t="s">
        <v>32</v>
      </c>
      <c r="F425" s="248" t="s">
        <v>298</v>
      </c>
      <c r="G425" s="246"/>
      <c r="H425" s="249">
        <v>4.8129999999999997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153</v>
      </c>
      <c r="AU425" s="255" t="s">
        <v>87</v>
      </c>
      <c r="AV425" s="14" t="s">
        <v>87</v>
      </c>
      <c r="AW425" s="14" t="s">
        <v>39</v>
      </c>
      <c r="AX425" s="14" t="s">
        <v>78</v>
      </c>
      <c r="AY425" s="255" t="s">
        <v>141</v>
      </c>
    </row>
    <row r="426" s="13" customFormat="1">
      <c r="A426" s="13"/>
      <c r="B426" s="234"/>
      <c r="C426" s="235"/>
      <c r="D426" s="236" t="s">
        <v>153</v>
      </c>
      <c r="E426" s="237" t="s">
        <v>32</v>
      </c>
      <c r="F426" s="238" t="s">
        <v>238</v>
      </c>
      <c r="G426" s="235"/>
      <c r="H426" s="237" t="s">
        <v>32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153</v>
      </c>
      <c r="AU426" s="244" t="s">
        <v>87</v>
      </c>
      <c r="AV426" s="13" t="s">
        <v>85</v>
      </c>
      <c r="AW426" s="13" t="s">
        <v>39</v>
      </c>
      <c r="AX426" s="13" t="s">
        <v>78</v>
      </c>
      <c r="AY426" s="244" t="s">
        <v>141</v>
      </c>
    </row>
    <row r="427" s="14" customFormat="1">
      <c r="A427" s="14"/>
      <c r="B427" s="245"/>
      <c r="C427" s="246"/>
      <c r="D427" s="236" t="s">
        <v>153</v>
      </c>
      <c r="E427" s="247" t="s">
        <v>32</v>
      </c>
      <c r="F427" s="248" t="s">
        <v>299</v>
      </c>
      <c r="G427" s="246"/>
      <c r="H427" s="249">
        <v>7.5099999999999998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153</v>
      </c>
      <c r="AU427" s="255" t="s">
        <v>87</v>
      </c>
      <c r="AV427" s="14" t="s">
        <v>87</v>
      </c>
      <c r="AW427" s="14" t="s">
        <v>39</v>
      </c>
      <c r="AX427" s="14" t="s">
        <v>78</v>
      </c>
      <c r="AY427" s="255" t="s">
        <v>141</v>
      </c>
    </row>
    <row r="428" s="14" customFormat="1">
      <c r="A428" s="14"/>
      <c r="B428" s="245"/>
      <c r="C428" s="246"/>
      <c r="D428" s="236" t="s">
        <v>153</v>
      </c>
      <c r="E428" s="247" t="s">
        <v>32</v>
      </c>
      <c r="F428" s="248" t="s">
        <v>300</v>
      </c>
      <c r="G428" s="246"/>
      <c r="H428" s="249">
        <v>37.859999999999999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5" t="s">
        <v>153</v>
      </c>
      <c r="AU428" s="255" t="s">
        <v>87</v>
      </c>
      <c r="AV428" s="14" t="s">
        <v>87</v>
      </c>
      <c r="AW428" s="14" t="s">
        <v>39</v>
      </c>
      <c r="AX428" s="14" t="s">
        <v>78</v>
      </c>
      <c r="AY428" s="255" t="s">
        <v>141</v>
      </c>
    </row>
    <row r="429" s="16" customFormat="1">
      <c r="A429" s="16"/>
      <c r="B429" s="267"/>
      <c r="C429" s="268"/>
      <c r="D429" s="236" t="s">
        <v>153</v>
      </c>
      <c r="E429" s="269" t="s">
        <v>32</v>
      </c>
      <c r="F429" s="270" t="s">
        <v>287</v>
      </c>
      <c r="G429" s="268"/>
      <c r="H429" s="271">
        <v>50.183</v>
      </c>
      <c r="I429" s="272"/>
      <c r="J429" s="268"/>
      <c r="K429" s="268"/>
      <c r="L429" s="273"/>
      <c r="M429" s="274"/>
      <c r="N429" s="275"/>
      <c r="O429" s="275"/>
      <c r="P429" s="275"/>
      <c r="Q429" s="275"/>
      <c r="R429" s="275"/>
      <c r="S429" s="275"/>
      <c r="T429" s="276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T429" s="277" t="s">
        <v>153</v>
      </c>
      <c r="AU429" s="277" t="s">
        <v>87</v>
      </c>
      <c r="AV429" s="16" t="s">
        <v>230</v>
      </c>
      <c r="AW429" s="16" t="s">
        <v>39</v>
      </c>
      <c r="AX429" s="16" t="s">
        <v>78</v>
      </c>
      <c r="AY429" s="277" t="s">
        <v>141</v>
      </c>
    </row>
    <row r="430" s="13" customFormat="1">
      <c r="A430" s="13"/>
      <c r="B430" s="234"/>
      <c r="C430" s="235"/>
      <c r="D430" s="236" t="s">
        <v>153</v>
      </c>
      <c r="E430" s="237" t="s">
        <v>32</v>
      </c>
      <c r="F430" s="238" t="s">
        <v>240</v>
      </c>
      <c r="G430" s="235"/>
      <c r="H430" s="237" t="s">
        <v>32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153</v>
      </c>
      <c r="AU430" s="244" t="s">
        <v>87</v>
      </c>
      <c r="AV430" s="13" t="s">
        <v>85</v>
      </c>
      <c r="AW430" s="13" t="s">
        <v>39</v>
      </c>
      <c r="AX430" s="13" t="s">
        <v>78</v>
      </c>
      <c r="AY430" s="244" t="s">
        <v>141</v>
      </c>
    </row>
    <row r="431" s="14" customFormat="1">
      <c r="A431" s="14"/>
      <c r="B431" s="245"/>
      <c r="C431" s="246"/>
      <c r="D431" s="236" t="s">
        <v>153</v>
      </c>
      <c r="E431" s="247" t="s">
        <v>32</v>
      </c>
      <c r="F431" s="248" t="s">
        <v>301</v>
      </c>
      <c r="G431" s="246"/>
      <c r="H431" s="249">
        <v>43.594999999999999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153</v>
      </c>
      <c r="AU431" s="255" t="s">
        <v>87</v>
      </c>
      <c r="AV431" s="14" t="s">
        <v>87</v>
      </c>
      <c r="AW431" s="14" t="s">
        <v>39</v>
      </c>
      <c r="AX431" s="14" t="s">
        <v>78</v>
      </c>
      <c r="AY431" s="255" t="s">
        <v>141</v>
      </c>
    </row>
    <row r="432" s="16" customFormat="1">
      <c r="A432" s="16"/>
      <c r="B432" s="267"/>
      <c r="C432" s="268"/>
      <c r="D432" s="236" t="s">
        <v>153</v>
      </c>
      <c r="E432" s="269" t="s">
        <v>32</v>
      </c>
      <c r="F432" s="270" t="s">
        <v>287</v>
      </c>
      <c r="G432" s="268"/>
      <c r="H432" s="271">
        <v>43.594999999999999</v>
      </c>
      <c r="I432" s="272"/>
      <c r="J432" s="268"/>
      <c r="K432" s="268"/>
      <c r="L432" s="273"/>
      <c r="M432" s="274"/>
      <c r="N432" s="275"/>
      <c r="O432" s="275"/>
      <c r="P432" s="275"/>
      <c r="Q432" s="275"/>
      <c r="R432" s="275"/>
      <c r="S432" s="275"/>
      <c r="T432" s="276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77" t="s">
        <v>153</v>
      </c>
      <c r="AU432" s="277" t="s">
        <v>87</v>
      </c>
      <c r="AV432" s="16" t="s">
        <v>230</v>
      </c>
      <c r="AW432" s="16" t="s">
        <v>39</v>
      </c>
      <c r="AX432" s="16" t="s">
        <v>78</v>
      </c>
      <c r="AY432" s="277" t="s">
        <v>141</v>
      </c>
    </row>
    <row r="433" s="13" customFormat="1">
      <c r="A433" s="13"/>
      <c r="B433" s="234"/>
      <c r="C433" s="235"/>
      <c r="D433" s="236" t="s">
        <v>153</v>
      </c>
      <c r="E433" s="237" t="s">
        <v>32</v>
      </c>
      <c r="F433" s="238" t="s">
        <v>302</v>
      </c>
      <c r="G433" s="235"/>
      <c r="H433" s="237" t="s">
        <v>32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153</v>
      </c>
      <c r="AU433" s="244" t="s">
        <v>87</v>
      </c>
      <c r="AV433" s="13" t="s">
        <v>85</v>
      </c>
      <c r="AW433" s="13" t="s">
        <v>39</v>
      </c>
      <c r="AX433" s="13" t="s">
        <v>78</v>
      </c>
      <c r="AY433" s="244" t="s">
        <v>141</v>
      </c>
    </row>
    <row r="434" s="14" customFormat="1">
      <c r="A434" s="14"/>
      <c r="B434" s="245"/>
      <c r="C434" s="246"/>
      <c r="D434" s="236" t="s">
        <v>153</v>
      </c>
      <c r="E434" s="247" t="s">
        <v>32</v>
      </c>
      <c r="F434" s="248" t="s">
        <v>303</v>
      </c>
      <c r="G434" s="246"/>
      <c r="H434" s="249">
        <v>9.8149999999999995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153</v>
      </c>
      <c r="AU434" s="255" t="s">
        <v>87</v>
      </c>
      <c r="AV434" s="14" t="s">
        <v>87</v>
      </c>
      <c r="AW434" s="14" t="s">
        <v>39</v>
      </c>
      <c r="AX434" s="14" t="s">
        <v>78</v>
      </c>
      <c r="AY434" s="255" t="s">
        <v>141</v>
      </c>
    </row>
    <row r="435" s="15" customFormat="1">
      <c r="A435" s="15"/>
      <c r="B435" s="256"/>
      <c r="C435" s="257"/>
      <c r="D435" s="236" t="s">
        <v>153</v>
      </c>
      <c r="E435" s="258" t="s">
        <v>32</v>
      </c>
      <c r="F435" s="259" t="s">
        <v>223</v>
      </c>
      <c r="G435" s="257"/>
      <c r="H435" s="260">
        <v>103.593</v>
      </c>
      <c r="I435" s="261"/>
      <c r="J435" s="257"/>
      <c r="K435" s="257"/>
      <c r="L435" s="262"/>
      <c r="M435" s="263"/>
      <c r="N435" s="264"/>
      <c r="O435" s="264"/>
      <c r="P435" s="264"/>
      <c r="Q435" s="264"/>
      <c r="R435" s="264"/>
      <c r="S435" s="264"/>
      <c r="T435" s="26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6" t="s">
        <v>153</v>
      </c>
      <c r="AU435" s="266" t="s">
        <v>87</v>
      </c>
      <c r="AV435" s="15" t="s">
        <v>149</v>
      </c>
      <c r="AW435" s="15" t="s">
        <v>39</v>
      </c>
      <c r="AX435" s="15" t="s">
        <v>85</v>
      </c>
      <c r="AY435" s="266" t="s">
        <v>141</v>
      </c>
    </row>
    <row r="436" s="2" customFormat="1" ht="16.5" customHeight="1">
      <c r="A436" s="42"/>
      <c r="B436" s="43"/>
      <c r="C436" s="278" t="s">
        <v>304</v>
      </c>
      <c r="D436" s="278" t="s">
        <v>305</v>
      </c>
      <c r="E436" s="279" t="s">
        <v>306</v>
      </c>
      <c r="F436" s="280" t="s">
        <v>307</v>
      </c>
      <c r="G436" s="281" t="s">
        <v>147</v>
      </c>
      <c r="H436" s="282">
        <v>108.773</v>
      </c>
      <c r="I436" s="283"/>
      <c r="J436" s="284">
        <f>ROUND(I436*H436,2)</f>
        <v>0</v>
      </c>
      <c r="K436" s="280" t="s">
        <v>148</v>
      </c>
      <c r="L436" s="285"/>
      <c r="M436" s="286" t="s">
        <v>32</v>
      </c>
      <c r="N436" s="287" t="s">
        <v>49</v>
      </c>
      <c r="O436" s="88"/>
      <c r="P436" s="225">
        <f>O436*H436</f>
        <v>0</v>
      </c>
      <c r="Q436" s="225">
        <v>0.025000000000000001</v>
      </c>
      <c r="R436" s="225">
        <f>Q436*H436</f>
        <v>2.719325</v>
      </c>
      <c r="S436" s="225">
        <v>0</v>
      </c>
      <c r="T436" s="226">
        <f>S436*H436</f>
        <v>0</v>
      </c>
      <c r="U436" s="42"/>
      <c r="V436" s="42"/>
      <c r="W436" s="42"/>
      <c r="X436" s="42"/>
      <c r="Y436" s="42"/>
      <c r="Z436" s="42"/>
      <c r="AA436" s="42"/>
      <c r="AB436" s="42"/>
      <c r="AC436" s="42"/>
      <c r="AD436" s="42"/>
      <c r="AE436" s="42"/>
      <c r="AR436" s="227" t="s">
        <v>304</v>
      </c>
      <c r="AT436" s="227" t="s">
        <v>305</v>
      </c>
      <c r="AU436" s="227" t="s">
        <v>87</v>
      </c>
      <c r="AY436" s="20" t="s">
        <v>141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20" t="s">
        <v>85</v>
      </c>
      <c r="BK436" s="228">
        <f>ROUND(I436*H436,2)</f>
        <v>0</v>
      </c>
      <c r="BL436" s="20" t="s">
        <v>149</v>
      </c>
      <c r="BM436" s="227" t="s">
        <v>308</v>
      </c>
    </row>
    <row r="437" s="13" customFormat="1">
      <c r="A437" s="13"/>
      <c r="B437" s="234"/>
      <c r="C437" s="235"/>
      <c r="D437" s="236" t="s">
        <v>153</v>
      </c>
      <c r="E437" s="237" t="s">
        <v>32</v>
      </c>
      <c r="F437" s="238" t="s">
        <v>309</v>
      </c>
      <c r="G437" s="235"/>
      <c r="H437" s="237" t="s">
        <v>32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153</v>
      </c>
      <c r="AU437" s="244" t="s">
        <v>87</v>
      </c>
      <c r="AV437" s="13" t="s">
        <v>85</v>
      </c>
      <c r="AW437" s="13" t="s">
        <v>39</v>
      </c>
      <c r="AX437" s="13" t="s">
        <v>78</v>
      </c>
      <c r="AY437" s="244" t="s">
        <v>141</v>
      </c>
    </row>
    <row r="438" s="14" customFormat="1">
      <c r="A438" s="14"/>
      <c r="B438" s="245"/>
      <c r="C438" s="246"/>
      <c r="D438" s="236" t="s">
        <v>153</v>
      </c>
      <c r="E438" s="247" t="s">
        <v>32</v>
      </c>
      <c r="F438" s="248" t="s">
        <v>310</v>
      </c>
      <c r="G438" s="246"/>
      <c r="H438" s="249">
        <v>103.593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153</v>
      </c>
      <c r="AU438" s="255" t="s">
        <v>87</v>
      </c>
      <c r="AV438" s="14" t="s">
        <v>87</v>
      </c>
      <c r="AW438" s="14" t="s">
        <v>39</v>
      </c>
      <c r="AX438" s="14" t="s">
        <v>85</v>
      </c>
      <c r="AY438" s="255" t="s">
        <v>141</v>
      </c>
    </row>
    <row r="439" s="14" customFormat="1">
      <c r="A439" s="14"/>
      <c r="B439" s="245"/>
      <c r="C439" s="246"/>
      <c r="D439" s="236" t="s">
        <v>153</v>
      </c>
      <c r="E439" s="246"/>
      <c r="F439" s="248" t="s">
        <v>311</v>
      </c>
      <c r="G439" s="246"/>
      <c r="H439" s="249">
        <v>108.773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153</v>
      </c>
      <c r="AU439" s="255" t="s">
        <v>87</v>
      </c>
      <c r="AV439" s="14" t="s">
        <v>87</v>
      </c>
      <c r="AW439" s="14" t="s">
        <v>4</v>
      </c>
      <c r="AX439" s="14" t="s">
        <v>85</v>
      </c>
      <c r="AY439" s="255" t="s">
        <v>141</v>
      </c>
    </row>
    <row r="440" s="2" customFormat="1" ht="16.5" customHeight="1">
      <c r="A440" s="42"/>
      <c r="B440" s="43"/>
      <c r="C440" s="216" t="s">
        <v>312</v>
      </c>
      <c r="D440" s="216" t="s">
        <v>144</v>
      </c>
      <c r="E440" s="217" t="s">
        <v>313</v>
      </c>
      <c r="F440" s="218" t="s">
        <v>314</v>
      </c>
      <c r="G440" s="219" t="s">
        <v>250</v>
      </c>
      <c r="H440" s="220">
        <v>1.25</v>
      </c>
      <c r="I440" s="221"/>
      <c r="J440" s="222">
        <f>ROUND(I440*H440,2)</f>
        <v>0</v>
      </c>
      <c r="K440" s="218" t="s">
        <v>148</v>
      </c>
      <c r="L440" s="48"/>
      <c r="M440" s="223" t="s">
        <v>32</v>
      </c>
      <c r="N440" s="224" t="s">
        <v>49</v>
      </c>
      <c r="O440" s="88"/>
      <c r="P440" s="225">
        <f>O440*H440</f>
        <v>0</v>
      </c>
      <c r="Q440" s="225">
        <v>3.0000000000000001E-05</v>
      </c>
      <c r="R440" s="225">
        <f>Q440*H440</f>
        <v>3.7500000000000003E-05</v>
      </c>
      <c r="S440" s="225">
        <v>0</v>
      </c>
      <c r="T440" s="226">
        <f>S440*H440</f>
        <v>0</v>
      </c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R440" s="227" t="s">
        <v>149</v>
      </c>
      <c r="AT440" s="227" t="s">
        <v>144</v>
      </c>
      <c r="AU440" s="227" t="s">
        <v>87</v>
      </c>
      <c r="AY440" s="20" t="s">
        <v>141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20" t="s">
        <v>85</v>
      </c>
      <c r="BK440" s="228">
        <f>ROUND(I440*H440,2)</f>
        <v>0</v>
      </c>
      <c r="BL440" s="20" t="s">
        <v>149</v>
      </c>
      <c r="BM440" s="227" t="s">
        <v>315</v>
      </c>
    </row>
    <row r="441" s="2" customFormat="1">
      <c r="A441" s="42"/>
      <c r="B441" s="43"/>
      <c r="C441" s="44"/>
      <c r="D441" s="229" t="s">
        <v>151</v>
      </c>
      <c r="E441" s="44"/>
      <c r="F441" s="230" t="s">
        <v>316</v>
      </c>
      <c r="G441" s="44"/>
      <c r="H441" s="44"/>
      <c r="I441" s="231"/>
      <c r="J441" s="44"/>
      <c r="K441" s="44"/>
      <c r="L441" s="48"/>
      <c r="M441" s="232"/>
      <c r="N441" s="233"/>
      <c r="O441" s="88"/>
      <c r="P441" s="88"/>
      <c r="Q441" s="88"/>
      <c r="R441" s="88"/>
      <c r="S441" s="88"/>
      <c r="T441" s="89"/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T441" s="20" t="s">
        <v>151</v>
      </c>
      <c r="AU441" s="20" t="s">
        <v>87</v>
      </c>
    </row>
    <row r="442" s="13" customFormat="1">
      <c r="A442" s="13"/>
      <c r="B442" s="234"/>
      <c r="C442" s="235"/>
      <c r="D442" s="236" t="s">
        <v>153</v>
      </c>
      <c r="E442" s="237" t="s">
        <v>32</v>
      </c>
      <c r="F442" s="238" t="s">
        <v>297</v>
      </c>
      <c r="G442" s="235"/>
      <c r="H442" s="237" t="s">
        <v>32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153</v>
      </c>
      <c r="AU442" s="244" t="s">
        <v>87</v>
      </c>
      <c r="AV442" s="13" t="s">
        <v>85</v>
      </c>
      <c r="AW442" s="13" t="s">
        <v>39</v>
      </c>
      <c r="AX442" s="13" t="s">
        <v>78</v>
      </c>
      <c r="AY442" s="244" t="s">
        <v>141</v>
      </c>
    </row>
    <row r="443" s="14" customFormat="1">
      <c r="A443" s="14"/>
      <c r="B443" s="245"/>
      <c r="C443" s="246"/>
      <c r="D443" s="236" t="s">
        <v>153</v>
      </c>
      <c r="E443" s="247" t="s">
        <v>32</v>
      </c>
      <c r="F443" s="248" t="s">
        <v>317</v>
      </c>
      <c r="G443" s="246"/>
      <c r="H443" s="249">
        <v>1.25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153</v>
      </c>
      <c r="AU443" s="255" t="s">
        <v>87</v>
      </c>
      <c r="AV443" s="14" t="s">
        <v>87</v>
      </c>
      <c r="AW443" s="14" t="s">
        <v>39</v>
      </c>
      <c r="AX443" s="14" t="s">
        <v>85</v>
      </c>
      <c r="AY443" s="255" t="s">
        <v>141</v>
      </c>
    </row>
    <row r="444" s="2" customFormat="1" ht="16.5" customHeight="1">
      <c r="A444" s="42"/>
      <c r="B444" s="43"/>
      <c r="C444" s="278" t="s">
        <v>318</v>
      </c>
      <c r="D444" s="278" t="s">
        <v>305</v>
      </c>
      <c r="E444" s="279" t="s">
        <v>319</v>
      </c>
      <c r="F444" s="280" t="s">
        <v>320</v>
      </c>
      <c r="G444" s="281" t="s">
        <v>250</v>
      </c>
      <c r="H444" s="282">
        <v>1.3129999999999999</v>
      </c>
      <c r="I444" s="283"/>
      <c r="J444" s="284">
        <f>ROUND(I444*H444,2)</f>
        <v>0</v>
      </c>
      <c r="K444" s="280" t="s">
        <v>148</v>
      </c>
      <c r="L444" s="285"/>
      <c r="M444" s="286" t="s">
        <v>32</v>
      </c>
      <c r="N444" s="287" t="s">
        <v>49</v>
      </c>
      <c r="O444" s="88"/>
      <c r="P444" s="225">
        <f>O444*H444</f>
        <v>0</v>
      </c>
      <c r="Q444" s="225">
        <v>0.00059999999999999995</v>
      </c>
      <c r="R444" s="225">
        <f>Q444*H444</f>
        <v>0.00078779999999999985</v>
      </c>
      <c r="S444" s="225">
        <v>0</v>
      </c>
      <c r="T444" s="226">
        <f>S444*H444</f>
        <v>0</v>
      </c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R444" s="227" t="s">
        <v>304</v>
      </c>
      <c r="AT444" s="227" t="s">
        <v>305</v>
      </c>
      <c r="AU444" s="227" t="s">
        <v>87</v>
      </c>
      <c r="AY444" s="20" t="s">
        <v>141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20" t="s">
        <v>85</v>
      </c>
      <c r="BK444" s="228">
        <f>ROUND(I444*H444,2)</f>
        <v>0</v>
      </c>
      <c r="BL444" s="20" t="s">
        <v>149</v>
      </c>
      <c r="BM444" s="227" t="s">
        <v>321</v>
      </c>
    </row>
    <row r="445" s="13" customFormat="1">
      <c r="A445" s="13"/>
      <c r="B445" s="234"/>
      <c r="C445" s="235"/>
      <c r="D445" s="236" t="s">
        <v>153</v>
      </c>
      <c r="E445" s="237" t="s">
        <v>32</v>
      </c>
      <c r="F445" s="238" t="s">
        <v>309</v>
      </c>
      <c r="G445" s="235"/>
      <c r="H445" s="237" t="s">
        <v>32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153</v>
      </c>
      <c r="AU445" s="244" t="s">
        <v>87</v>
      </c>
      <c r="AV445" s="13" t="s">
        <v>85</v>
      </c>
      <c r="AW445" s="13" t="s">
        <v>39</v>
      </c>
      <c r="AX445" s="13" t="s">
        <v>78</v>
      </c>
      <c r="AY445" s="244" t="s">
        <v>141</v>
      </c>
    </row>
    <row r="446" s="14" customFormat="1">
      <c r="A446" s="14"/>
      <c r="B446" s="245"/>
      <c r="C446" s="246"/>
      <c r="D446" s="236" t="s">
        <v>153</v>
      </c>
      <c r="E446" s="247" t="s">
        <v>32</v>
      </c>
      <c r="F446" s="248" t="s">
        <v>317</v>
      </c>
      <c r="G446" s="246"/>
      <c r="H446" s="249">
        <v>1.25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153</v>
      </c>
      <c r="AU446" s="255" t="s">
        <v>87</v>
      </c>
      <c r="AV446" s="14" t="s">
        <v>87</v>
      </c>
      <c r="AW446" s="14" t="s">
        <v>39</v>
      </c>
      <c r="AX446" s="14" t="s">
        <v>85</v>
      </c>
      <c r="AY446" s="255" t="s">
        <v>141</v>
      </c>
    </row>
    <row r="447" s="14" customFormat="1">
      <c r="A447" s="14"/>
      <c r="B447" s="245"/>
      <c r="C447" s="246"/>
      <c r="D447" s="236" t="s">
        <v>153</v>
      </c>
      <c r="E447" s="246"/>
      <c r="F447" s="248" t="s">
        <v>322</v>
      </c>
      <c r="G447" s="246"/>
      <c r="H447" s="249">
        <v>1.3129999999999999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153</v>
      </c>
      <c r="AU447" s="255" t="s">
        <v>87</v>
      </c>
      <c r="AV447" s="14" t="s">
        <v>87</v>
      </c>
      <c r="AW447" s="14" t="s">
        <v>4</v>
      </c>
      <c r="AX447" s="14" t="s">
        <v>85</v>
      </c>
      <c r="AY447" s="255" t="s">
        <v>141</v>
      </c>
    </row>
    <row r="448" s="2" customFormat="1" ht="16.5" customHeight="1">
      <c r="A448" s="42"/>
      <c r="B448" s="43"/>
      <c r="C448" s="216" t="s">
        <v>323</v>
      </c>
      <c r="D448" s="216" t="s">
        <v>144</v>
      </c>
      <c r="E448" s="217" t="s">
        <v>324</v>
      </c>
      <c r="F448" s="218" t="s">
        <v>325</v>
      </c>
      <c r="G448" s="219" t="s">
        <v>250</v>
      </c>
      <c r="H448" s="220">
        <v>82.980000000000004</v>
      </c>
      <c r="I448" s="221"/>
      <c r="J448" s="222">
        <f>ROUND(I448*H448,2)</f>
        <v>0</v>
      </c>
      <c r="K448" s="218" t="s">
        <v>148</v>
      </c>
      <c r="L448" s="48"/>
      <c r="M448" s="223" t="s">
        <v>32</v>
      </c>
      <c r="N448" s="224" t="s">
        <v>49</v>
      </c>
      <c r="O448" s="88"/>
      <c r="P448" s="225">
        <f>O448*H448</f>
        <v>0</v>
      </c>
      <c r="Q448" s="225">
        <v>0</v>
      </c>
      <c r="R448" s="225">
        <f>Q448*H448</f>
        <v>0</v>
      </c>
      <c r="S448" s="225">
        <v>0</v>
      </c>
      <c r="T448" s="226">
        <f>S448*H448</f>
        <v>0</v>
      </c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  <c r="AR448" s="227" t="s">
        <v>149</v>
      </c>
      <c r="AT448" s="227" t="s">
        <v>144</v>
      </c>
      <c r="AU448" s="227" t="s">
        <v>87</v>
      </c>
      <c r="AY448" s="20" t="s">
        <v>141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20" t="s">
        <v>85</v>
      </c>
      <c r="BK448" s="228">
        <f>ROUND(I448*H448,2)</f>
        <v>0</v>
      </c>
      <c r="BL448" s="20" t="s">
        <v>149</v>
      </c>
      <c r="BM448" s="227" t="s">
        <v>326</v>
      </c>
    </row>
    <row r="449" s="2" customFormat="1">
      <c r="A449" s="42"/>
      <c r="B449" s="43"/>
      <c r="C449" s="44"/>
      <c r="D449" s="229" t="s">
        <v>151</v>
      </c>
      <c r="E449" s="44"/>
      <c r="F449" s="230" t="s">
        <v>327</v>
      </c>
      <c r="G449" s="44"/>
      <c r="H449" s="44"/>
      <c r="I449" s="231"/>
      <c r="J449" s="44"/>
      <c r="K449" s="44"/>
      <c r="L449" s="48"/>
      <c r="M449" s="232"/>
      <c r="N449" s="233"/>
      <c r="O449" s="88"/>
      <c r="P449" s="88"/>
      <c r="Q449" s="88"/>
      <c r="R449" s="88"/>
      <c r="S449" s="88"/>
      <c r="T449" s="89"/>
      <c r="U449" s="42"/>
      <c r="V449" s="42"/>
      <c r="W449" s="42"/>
      <c r="X449" s="42"/>
      <c r="Y449" s="42"/>
      <c r="Z449" s="42"/>
      <c r="AA449" s="42"/>
      <c r="AB449" s="42"/>
      <c r="AC449" s="42"/>
      <c r="AD449" s="42"/>
      <c r="AE449" s="42"/>
      <c r="AT449" s="20" t="s">
        <v>151</v>
      </c>
      <c r="AU449" s="20" t="s">
        <v>87</v>
      </c>
    </row>
    <row r="450" s="13" customFormat="1">
      <c r="A450" s="13"/>
      <c r="B450" s="234"/>
      <c r="C450" s="235"/>
      <c r="D450" s="236" t="s">
        <v>153</v>
      </c>
      <c r="E450" s="237" t="s">
        <v>32</v>
      </c>
      <c r="F450" s="238" t="s">
        <v>238</v>
      </c>
      <c r="G450" s="235"/>
      <c r="H450" s="237" t="s">
        <v>32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153</v>
      </c>
      <c r="AU450" s="244" t="s">
        <v>87</v>
      </c>
      <c r="AV450" s="13" t="s">
        <v>85</v>
      </c>
      <c r="AW450" s="13" t="s">
        <v>39</v>
      </c>
      <c r="AX450" s="13" t="s">
        <v>78</v>
      </c>
      <c r="AY450" s="244" t="s">
        <v>141</v>
      </c>
    </row>
    <row r="451" s="13" customFormat="1">
      <c r="A451" s="13"/>
      <c r="B451" s="234"/>
      <c r="C451" s="235"/>
      <c r="D451" s="236" t="s">
        <v>153</v>
      </c>
      <c r="E451" s="237" t="s">
        <v>32</v>
      </c>
      <c r="F451" s="238" t="s">
        <v>328</v>
      </c>
      <c r="G451" s="235"/>
      <c r="H451" s="237" t="s">
        <v>32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153</v>
      </c>
      <c r="AU451" s="244" t="s">
        <v>87</v>
      </c>
      <c r="AV451" s="13" t="s">
        <v>85</v>
      </c>
      <c r="AW451" s="13" t="s">
        <v>39</v>
      </c>
      <c r="AX451" s="13" t="s">
        <v>78</v>
      </c>
      <c r="AY451" s="244" t="s">
        <v>141</v>
      </c>
    </row>
    <row r="452" s="14" customFormat="1">
      <c r="A452" s="14"/>
      <c r="B452" s="245"/>
      <c r="C452" s="246"/>
      <c r="D452" s="236" t="s">
        <v>153</v>
      </c>
      <c r="E452" s="247" t="s">
        <v>32</v>
      </c>
      <c r="F452" s="248" t="s">
        <v>329</v>
      </c>
      <c r="G452" s="246"/>
      <c r="H452" s="249">
        <v>46.82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153</v>
      </c>
      <c r="AU452" s="255" t="s">
        <v>87</v>
      </c>
      <c r="AV452" s="14" t="s">
        <v>87</v>
      </c>
      <c r="AW452" s="14" t="s">
        <v>39</v>
      </c>
      <c r="AX452" s="14" t="s">
        <v>78</v>
      </c>
      <c r="AY452" s="255" t="s">
        <v>141</v>
      </c>
    </row>
    <row r="453" s="13" customFormat="1">
      <c r="A453" s="13"/>
      <c r="B453" s="234"/>
      <c r="C453" s="235"/>
      <c r="D453" s="236" t="s">
        <v>153</v>
      </c>
      <c r="E453" s="237" t="s">
        <v>32</v>
      </c>
      <c r="F453" s="238" t="s">
        <v>240</v>
      </c>
      <c r="G453" s="235"/>
      <c r="H453" s="237" t="s">
        <v>32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153</v>
      </c>
      <c r="AU453" s="244" t="s">
        <v>87</v>
      </c>
      <c r="AV453" s="13" t="s">
        <v>85</v>
      </c>
      <c r="AW453" s="13" t="s">
        <v>39</v>
      </c>
      <c r="AX453" s="13" t="s">
        <v>78</v>
      </c>
      <c r="AY453" s="244" t="s">
        <v>141</v>
      </c>
    </row>
    <row r="454" s="14" customFormat="1">
      <c r="A454" s="14"/>
      <c r="B454" s="245"/>
      <c r="C454" s="246"/>
      <c r="D454" s="236" t="s">
        <v>153</v>
      </c>
      <c r="E454" s="247" t="s">
        <v>32</v>
      </c>
      <c r="F454" s="248" t="s">
        <v>330</v>
      </c>
      <c r="G454" s="246"/>
      <c r="H454" s="249">
        <v>21.359999999999999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153</v>
      </c>
      <c r="AU454" s="255" t="s">
        <v>87</v>
      </c>
      <c r="AV454" s="14" t="s">
        <v>87</v>
      </c>
      <c r="AW454" s="14" t="s">
        <v>39</v>
      </c>
      <c r="AX454" s="14" t="s">
        <v>78</v>
      </c>
      <c r="AY454" s="255" t="s">
        <v>141</v>
      </c>
    </row>
    <row r="455" s="16" customFormat="1">
      <c r="A455" s="16"/>
      <c r="B455" s="267"/>
      <c r="C455" s="268"/>
      <c r="D455" s="236" t="s">
        <v>153</v>
      </c>
      <c r="E455" s="269" t="s">
        <v>32</v>
      </c>
      <c r="F455" s="270" t="s">
        <v>287</v>
      </c>
      <c r="G455" s="268"/>
      <c r="H455" s="271">
        <v>68.180000000000007</v>
      </c>
      <c r="I455" s="272"/>
      <c r="J455" s="268"/>
      <c r="K455" s="268"/>
      <c r="L455" s="273"/>
      <c r="M455" s="274"/>
      <c r="N455" s="275"/>
      <c r="O455" s="275"/>
      <c r="P455" s="275"/>
      <c r="Q455" s="275"/>
      <c r="R455" s="275"/>
      <c r="S455" s="275"/>
      <c r="T455" s="276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T455" s="277" t="s">
        <v>153</v>
      </c>
      <c r="AU455" s="277" t="s">
        <v>87</v>
      </c>
      <c r="AV455" s="16" t="s">
        <v>230</v>
      </c>
      <c r="AW455" s="16" t="s">
        <v>39</v>
      </c>
      <c r="AX455" s="16" t="s">
        <v>78</v>
      </c>
      <c r="AY455" s="277" t="s">
        <v>141</v>
      </c>
    </row>
    <row r="456" s="13" customFormat="1">
      <c r="A456" s="13"/>
      <c r="B456" s="234"/>
      <c r="C456" s="235"/>
      <c r="D456" s="236" t="s">
        <v>153</v>
      </c>
      <c r="E456" s="237" t="s">
        <v>32</v>
      </c>
      <c r="F456" s="238" t="s">
        <v>331</v>
      </c>
      <c r="G456" s="235"/>
      <c r="H456" s="237" t="s">
        <v>32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153</v>
      </c>
      <c r="AU456" s="244" t="s">
        <v>87</v>
      </c>
      <c r="AV456" s="13" t="s">
        <v>85</v>
      </c>
      <c r="AW456" s="13" t="s">
        <v>39</v>
      </c>
      <c r="AX456" s="13" t="s">
        <v>78</v>
      </c>
      <c r="AY456" s="244" t="s">
        <v>141</v>
      </c>
    </row>
    <row r="457" s="14" customFormat="1">
      <c r="A457" s="14"/>
      <c r="B457" s="245"/>
      <c r="C457" s="246"/>
      <c r="D457" s="236" t="s">
        <v>153</v>
      </c>
      <c r="E457" s="247" t="s">
        <v>32</v>
      </c>
      <c r="F457" s="248" t="s">
        <v>332</v>
      </c>
      <c r="G457" s="246"/>
      <c r="H457" s="249">
        <v>14.800000000000001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153</v>
      </c>
      <c r="AU457" s="255" t="s">
        <v>87</v>
      </c>
      <c r="AV457" s="14" t="s">
        <v>87</v>
      </c>
      <c r="AW457" s="14" t="s">
        <v>39</v>
      </c>
      <c r="AX457" s="14" t="s">
        <v>78</v>
      </c>
      <c r="AY457" s="255" t="s">
        <v>141</v>
      </c>
    </row>
    <row r="458" s="15" customFormat="1">
      <c r="A458" s="15"/>
      <c r="B458" s="256"/>
      <c r="C458" s="257"/>
      <c r="D458" s="236" t="s">
        <v>153</v>
      </c>
      <c r="E458" s="258" t="s">
        <v>32</v>
      </c>
      <c r="F458" s="259" t="s">
        <v>223</v>
      </c>
      <c r="G458" s="257"/>
      <c r="H458" s="260">
        <v>82.980000000000004</v>
      </c>
      <c r="I458" s="261"/>
      <c r="J458" s="257"/>
      <c r="K458" s="257"/>
      <c r="L458" s="262"/>
      <c r="M458" s="263"/>
      <c r="N458" s="264"/>
      <c r="O458" s="264"/>
      <c r="P458" s="264"/>
      <c r="Q458" s="264"/>
      <c r="R458" s="264"/>
      <c r="S458" s="264"/>
      <c r="T458" s="26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6" t="s">
        <v>153</v>
      </c>
      <c r="AU458" s="266" t="s">
        <v>87</v>
      </c>
      <c r="AV458" s="15" t="s">
        <v>149</v>
      </c>
      <c r="AW458" s="15" t="s">
        <v>39</v>
      </c>
      <c r="AX458" s="15" t="s">
        <v>85</v>
      </c>
      <c r="AY458" s="266" t="s">
        <v>141</v>
      </c>
    </row>
    <row r="459" s="2" customFormat="1" ht="16.5" customHeight="1">
      <c r="A459" s="42"/>
      <c r="B459" s="43"/>
      <c r="C459" s="278" t="s">
        <v>333</v>
      </c>
      <c r="D459" s="278" t="s">
        <v>305</v>
      </c>
      <c r="E459" s="279" t="s">
        <v>334</v>
      </c>
      <c r="F459" s="280" t="s">
        <v>335</v>
      </c>
      <c r="G459" s="281" t="s">
        <v>250</v>
      </c>
      <c r="H459" s="282">
        <v>71.588999999999999</v>
      </c>
      <c r="I459" s="283"/>
      <c r="J459" s="284">
        <f>ROUND(I459*H459,2)</f>
        <v>0</v>
      </c>
      <c r="K459" s="280" t="s">
        <v>148</v>
      </c>
      <c r="L459" s="285"/>
      <c r="M459" s="286" t="s">
        <v>32</v>
      </c>
      <c r="N459" s="287" t="s">
        <v>49</v>
      </c>
      <c r="O459" s="88"/>
      <c r="P459" s="225">
        <f>O459*H459</f>
        <v>0</v>
      </c>
      <c r="Q459" s="225">
        <v>0.00012</v>
      </c>
      <c r="R459" s="225">
        <f>Q459*H459</f>
        <v>0.0085906799999999998</v>
      </c>
      <c r="S459" s="225">
        <v>0</v>
      </c>
      <c r="T459" s="226">
        <f>S459*H459</f>
        <v>0</v>
      </c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R459" s="227" t="s">
        <v>304</v>
      </c>
      <c r="AT459" s="227" t="s">
        <v>305</v>
      </c>
      <c r="AU459" s="227" t="s">
        <v>87</v>
      </c>
      <c r="AY459" s="20" t="s">
        <v>141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20" t="s">
        <v>85</v>
      </c>
      <c r="BK459" s="228">
        <f>ROUND(I459*H459,2)</f>
        <v>0</v>
      </c>
      <c r="BL459" s="20" t="s">
        <v>149</v>
      </c>
      <c r="BM459" s="227" t="s">
        <v>336</v>
      </c>
    </row>
    <row r="460" s="13" customFormat="1">
      <c r="A460" s="13"/>
      <c r="B460" s="234"/>
      <c r="C460" s="235"/>
      <c r="D460" s="236" t="s">
        <v>153</v>
      </c>
      <c r="E460" s="237" t="s">
        <v>32</v>
      </c>
      <c r="F460" s="238" t="s">
        <v>238</v>
      </c>
      <c r="G460" s="235"/>
      <c r="H460" s="237" t="s">
        <v>32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153</v>
      </c>
      <c r="AU460" s="244" t="s">
        <v>87</v>
      </c>
      <c r="AV460" s="13" t="s">
        <v>85</v>
      </c>
      <c r="AW460" s="13" t="s">
        <v>39</v>
      </c>
      <c r="AX460" s="13" t="s">
        <v>78</v>
      </c>
      <c r="AY460" s="244" t="s">
        <v>141</v>
      </c>
    </row>
    <row r="461" s="13" customFormat="1">
      <c r="A461" s="13"/>
      <c r="B461" s="234"/>
      <c r="C461" s="235"/>
      <c r="D461" s="236" t="s">
        <v>153</v>
      </c>
      <c r="E461" s="237" t="s">
        <v>32</v>
      </c>
      <c r="F461" s="238" t="s">
        <v>328</v>
      </c>
      <c r="G461" s="235"/>
      <c r="H461" s="237" t="s">
        <v>32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153</v>
      </c>
      <c r="AU461" s="244" t="s">
        <v>87</v>
      </c>
      <c r="AV461" s="13" t="s">
        <v>85</v>
      </c>
      <c r="AW461" s="13" t="s">
        <v>39</v>
      </c>
      <c r="AX461" s="13" t="s">
        <v>78</v>
      </c>
      <c r="AY461" s="244" t="s">
        <v>141</v>
      </c>
    </row>
    <row r="462" s="14" customFormat="1">
      <c r="A462" s="14"/>
      <c r="B462" s="245"/>
      <c r="C462" s="246"/>
      <c r="D462" s="236" t="s">
        <v>153</v>
      </c>
      <c r="E462" s="247" t="s">
        <v>32</v>
      </c>
      <c r="F462" s="248" t="s">
        <v>329</v>
      </c>
      <c r="G462" s="246"/>
      <c r="H462" s="249">
        <v>46.82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153</v>
      </c>
      <c r="AU462" s="255" t="s">
        <v>87</v>
      </c>
      <c r="AV462" s="14" t="s">
        <v>87</v>
      </c>
      <c r="AW462" s="14" t="s">
        <v>39</v>
      </c>
      <c r="AX462" s="14" t="s">
        <v>78</v>
      </c>
      <c r="AY462" s="255" t="s">
        <v>141</v>
      </c>
    </row>
    <row r="463" s="13" customFormat="1">
      <c r="A463" s="13"/>
      <c r="B463" s="234"/>
      <c r="C463" s="235"/>
      <c r="D463" s="236" t="s">
        <v>153</v>
      </c>
      <c r="E463" s="237" t="s">
        <v>32</v>
      </c>
      <c r="F463" s="238" t="s">
        <v>240</v>
      </c>
      <c r="G463" s="235"/>
      <c r="H463" s="237" t="s">
        <v>32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153</v>
      </c>
      <c r="AU463" s="244" t="s">
        <v>87</v>
      </c>
      <c r="AV463" s="13" t="s">
        <v>85</v>
      </c>
      <c r="AW463" s="13" t="s">
        <v>39</v>
      </c>
      <c r="AX463" s="13" t="s">
        <v>78</v>
      </c>
      <c r="AY463" s="244" t="s">
        <v>141</v>
      </c>
    </row>
    <row r="464" s="14" customFormat="1">
      <c r="A464" s="14"/>
      <c r="B464" s="245"/>
      <c r="C464" s="246"/>
      <c r="D464" s="236" t="s">
        <v>153</v>
      </c>
      <c r="E464" s="247" t="s">
        <v>32</v>
      </c>
      <c r="F464" s="248" t="s">
        <v>330</v>
      </c>
      <c r="G464" s="246"/>
      <c r="H464" s="249">
        <v>21.359999999999999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153</v>
      </c>
      <c r="AU464" s="255" t="s">
        <v>87</v>
      </c>
      <c r="AV464" s="14" t="s">
        <v>87</v>
      </c>
      <c r="AW464" s="14" t="s">
        <v>39</v>
      </c>
      <c r="AX464" s="14" t="s">
        <v>78</v>
      </c>
      <c r="AY464" s="255" t="s">
        <v>141</v>
      </c>
    </row>
    <row r="465" s="15" customFormat="1">
      <c r="A465" s="15"/>
      <c r="B465" s="256"/>
      <c r="C465" s="257"/>
      <c r="D465" s="236" t="s">
        <v>153</v>
      </c>
      <c r="E465" s="258" t="s">
        <v>32</v>
      </c>
      <c r="F465" s="259" t="s">
        <v>223</v>
      </c>
      <c r="G465" s="257"/>
      <c r="H465" s="260">
        <v>68.180000000000007</v>
      </c>
      <c r="I465" s="261"/>
      <c r="J465" s="257"/>
      <c r="K465" s="257"/>
      <c r="L465" s="262"/>
      <c r="M465" s="263"/>
      <c r="N465" s="264"/>
      <c r="O465" s="264"/>
      <c r="P465" s="264"/>
      <c r="Q465" s="264"/>
      <c r="R465" s="264"/>
      <c r="S465" s="264"/>
      <c r="T465" s="26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6" t="s">
        <v>153</v>
      </c>
      <c r="AU465" s="266" t="s">
        <v>87</v>
      </c>
      <c r="AV465" s="15" t="s">
        <v>149</v>
      </c>
      <c r="AW465" s="15" t="s">
        <v>39</v>
      </c>
      <c r="AX465" s="15" t="s">
        <v>85</v>
      </c>
      <c r="AY465" s="266" t="s">
        <v>141</v>
      </c>
    </row>
    <row r="466" s="14" customFormat="1">
      <c r="A466" s="14"/>
      <c r="B466" s="245"/>
      <c r="C466" s="246"/>
      <c r="D466" s="236" t="s">
        <v>153</v>
      </c>
      <c r="E466" s="246"/>
      <c r="F466" s="248" t="s">
        <v>337</v>
      </c>
      <c r="G466" s="246"/>
      <c r="H466" s="249">
        <v>71.588999999999999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153</v>
      </c>
      <c r="AU466" s="255" t="s">
        <v>87</v>
      </c>
      <c r="AV466" s="14" t="s">
        <v>87</v>
      </c>
      <c r="AW466" s="14" t="s">
        <v>4</v>
      </c>
      <c r="AX466" s="14" t="s">
        <v>85</v>
      </c>
      <c r="AY466" s="255" t="s">
        <v>141</v>
      </c>
    </row>
    <row r="467" s="2" customFormat="1" ht="16.5" customHeight="1">
      <c r="A467" s="42"/>
      <c r="B467" s="43"/>
      <c r="C467" s="278" t="s">
        <v>338</v>
      </c>
      <c r="D467" s="278" t="s">
        <v>305</v>
      </c>
      <c r="E467" s="279" t="s">
        <v>339</v>
      </c>
      <c r="F467" s="280" t="s">
        <v>340</v>
      </c>
      <c r="G467" s="281" t="s">
        <v>250</v>
      </c>
      <c r="H467" s="282">
        <v>15.539999999999999</v>
      </c>
      <c r="I467" s="283"/>
      <c r="J467" s="284">
        <f>ROUND(I467*H467,2)</f>
        <v>0</v>
      </c>
      <c r="K467" s="280" t="s">
        <v>148</v>
      </c>
      <c r="L467" s="285"/>
      <c r="M467" s="286" t="s">
        <v>32</v>
      </c>
      <c r="N467" s="287" t="s">
        <v>49</v>
      </c>
      <c r="O467" s="88"/>
      <c r="P467" s="225">
        <f>O467*H467</f>
        <v>0</v>
      </c>
      <c r="Q467" s="225">
        <v>4.0000000000000003E-05</v>
      </c>
      <c r="R467" s="225">
        <f>Q467*H467</f>
        <v>0.00062160000000000004</v>
      </c>
      <c r="S467" s="225">
        <v>0</v>
      </c>
      <c r="T467" s="226">
        <f>S467*H467</f>
        <v>0</v>
      </c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R467" s="227" t="s">
        <v>304</v>
      </c>
      <c r="AT467" s="227" t="s">
        <v>305</v>
      </c>
      <c r="AU467" s="227" t="s">
        <v>87</v>
      </c>
      <c r="AY467" s="20" t="s">
        <v>141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20" t="s">
        <v>85</v>
      </c>
      <c r="BK467" s="228">
        <f>ROUND(I467*H467,2)</f>
        <v>0</v>
      </c>
      <c r="BL467" s="20" t="s">
        <v>149</v>
      </c>
      <c r="BM467" s="227" t="s">
        <v>341</v>
      </c>
    </row>
    <row r="468" s="13" customFormat="1">
      <c r="A468" s="13"/>
      <c r="B468" s="234"/>
      <c r="C468" s="235"/>
      <c r="D468" s="236" t="s">
        <v>153</v>
      </c>
      <c r="E468" s="237" t="s">
        <v>32</v>
      </c>
      <c r="F468" s="238" t="s">
        <v>342</v>
      </c>
      <c r="G468" s="235"/>
      <c r="H468" s="237" t="s">
        <v>32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153</v>
      </c>
      <c r="AU468" s="244" t="s">
        <v>87</v>
      </c>
      <c r="AV468" s="13" t="s">
        <v>85</v>
      </c>
      <c r="AW468" s="13" t="s">
        <v>39</v>
      </c>
      <c r="AX468" s="13" t="s">
        <v>78</v>
      </c>
      <c r="AY468" s="244" t="s">
        <v>141</v>
      </c>
    </row>
    <row r="469" s="13" customFormat="1">
      <c r="A469" s="13"/>
      <c r="B469" s="234"/>
      <c r="C469" s="235"/>
      <c r="D469" s="236" t="s">
        <v>153</v>
      </c>
      <c r="E469" s="237" t="s">
        <v>32</v>
      </c>
      <c r="F469" s="238" t="s">
        <v>331</v>
      </c>
      <c r="G469" s="235"/>
      <c r="H469" s="237" t="s">
        <v>32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4" t="s">
        <v>153</v>
      </c>
      <c r="AU469" s="244" t="s">
        <v>87</v>
      </c>
      <c r="AV469" s="13" t="s">
        <v>85</v>
      </c>
      <c r="AW469" s="13" t="s">
        <v>39</v>
      </c>
      <c r="AX469" s="13" t="s">
        <v>78</v>
      </c>
      <c r="AY469" s="244" t="s">
        <v>141</v>
      </c>
    </row>
    <row r="470" s="14" customFormat="1">
      <c r="A470" s="14"/>
      <c r="B470" s="245"/>
      <c r="C470" s="246"/>
      <c r="D470" s="236" t="s">
        <v>153</v>
      </c>
      <c r="E470" s="247" t="s">
        <v>32</v>
      </c>
      <c r="F470" s="248" t="s">
        <v>332</v>
      </c>
      <c r="G470" s="246"/>
      <c r="H470" s="249">
        <v>14.800000000000001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5" t="s">
        <v>153</v>
      </c>
      <c r="AU470" s="255" t="s">
        <v>87</v>
      </c>
      <c r="AV470" s="14" t="s">
        <v>87</v>
      </c>
      <c r="AW470" s="14" t="s">
        <v>39</v>
      </c>
      <c r="AX470" s="14" t="s">
        <v>85</v>
      </c>
      <c r="AY470" s="255" t="s">
        <v>141</v>
      </c>
    </row>
    <row r="471" s="14" customFormat="1">
      <c r="A471" s="14"/>
      <c r="B471" s="245"/>
      <c r="C471" s="246"/>
      <c r="D471" s="236" t="s">
        <v>153</v>
      </c>
      <c r="E471" s="246"/>
      <c r="F471" s="248" t="s">
        <v>343</v>
      </c>
      <c r="G471" s="246"/>
      <c r="H471" s="249">
        <v>15.539999999999999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5" t="s">
        <v>153</v>
      </c>
      <c r="AU471" s="255" t="s">
        <v>87</v>
      </c>
      <c r="AV471" s="14" t="s">
        <v>87</v>
      </c>
      <c r="AW471" s="14" t="s">
        <v>4</v>
      </c>
      <c r="AX471" s="14" t="s">
        <v>85</v>
      </c>
      <c r="AY471" s="255" t="s">
        <v>141</v>
      </c>
    </row>
    <row r="472" s="2" customFormat="1" ht="16.5" customHeight="1">
      <c r="A472" s="42"/>
      <c r="B472" s="43"/>
      <c r="C472" s="216" t="s">
        <v>344</v>
      </c>
      <c r="D472" s="216" t="s">
        <v>144</v>
      </c>
      <c r="E472" s="217" t="s">
        <v>345</v>
      </c>
      <c r="F472" s="218" t="s">
        <v>346</v>
      </c>
      <c r="G472" s="219" t="s">
        <v>147</v>
      </c>
      <c r="H472" s="220">
        <v>103.593</v>
      </c>
      <c r="I472" s="221"/>
      <c r="J472" s="222">
        <f>ROUND(I472*H472,2)</f>
        <v>0</v>
      </c>
      <c r="K472" s="218" t="s">
        <v>148</v>
      </c>
      <c r="L472" s="48"/>
      <c r="M472" s="223" t="s">
        <v>32</v>
      </c>
      <c r="N472" s="224" t="s">
        <v>49</v>
      </c>
      <c r="O472" s="88"/>
      <c r="P472" s="225">
        <f>O472*H472</f>
        <v>0</v>
      </c>
      <c r="Q472" s="225">
        <v>0.00025999999999999998</v>
      </c>
      <c r="R472" s="225">
        <f>Q472*H472</f>
        <v>0.026934179999999999</v>
      </c>
      <c r="S472" s="225">
        <v>0</v>
      </c>
      <c r="T472" s="226">
        <f>S472*H472</f>
        <v>0</v>
      </c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R472" s="227" t="s">
        <v>149</v>
      </c>
      <c r="AT472" s="227" t="s">
        <v>144</v>
      </c>
      <c r="AU472" s="227" t="s">
        <v>87</v>
      </c>
      <c r="AY472" s="20" t="s">
        <v>141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20" t="s">
        <v>85</v>
      </c>
      <c r="BK472" s="228">
        <f>ROUND(I472*H472,2)</f>
        <v>0</v>
      </c>
      <c r="BL472" s="20" t="s">
        <v>149</v>
      </c>
      <c r="BM472" s="227" t="s">
        <v>347</v>
      </c>
    </row>
    <row r="473" s="2" customFormat="1">
      <c r="A473" s="42"/>
      <c r="B473" s="43"/>
      <c r="C473" s="44"/>
      <c r="D473" s="229" t="s">
        <v>151</v>
      </c>
      <c r="E473" s="44"/>
      <c r="F473" s="230" t="s">
        <v>348</v>
      </c>
      <c r="G473" s="44"/>
      <c r="H473" s="44"/>
      <c r="I473" s="231"/>
      <c r="J473" s="44"/>
      <c r="K473" s="44"/>
      <c r="L473" s="48"/>
      <c r="M473" s="232"/>
      <c r="N473" s="233"/>
      <c r="O473" s="88"/>
      <c r="P473" s="88"/>
      <c r="Q473" s="88"/>
      <c r="R473" s="88"/>
      <c r="S473" s="88"/>
      <c r="T473" s="89"/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T473" s="20" t="s">
        <v>151</v>
      </c>
      <c r="AU473" s="20" t="s">
        <v>87</v>
      </c>
    </row>
    <row r="474" s="13" customFormat="1">
      <c r="A474" s="13"/>
      <c r="B474" s="234"/>
      <c r="C474" s="235"/>
      <c r="D474" s="236" t="s">
        <v>153</v>
      </c>
      <c r="E474" s="237" t="s">
        <v>32</v>
      </c>
      <c r="F474" s="238" t="s">
        <v>349</v>
      </c>
      <c r="G474" s="235"/>
      <c r="H474" s="237" t="s">
        <v>32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153</v>
      </c>
      <c r="AU474" s="244" t="s">
        <v>87</v>
      </c>
      <c r="AV474" s="13" t="s">
        <v>85</v>
      </c>
      <c r="AW474" s="13" t="s">
        <v>39</v>
      </c>
      <c r="AX474" s="13" t="s">
        <v>78</v>
      </c>
      <c r="AY474" s="244" t="s">
        <v>141</v>
      </c>
    </row>
    <row r="475" s="14" customFormat="1">
      <c r="A475" s="14"/>
      <c r="B475" s="245"/>
      <c r="C475" s="246"/>
      <c r="D475" s="236" t="s">
        <v>153</v>
      </c>
      <c r="E475" s="247" t="s">
        <v>32</v>
      </c>
      <c r="F475" s="248" t="s">
        <v>310</v>
      </c>
      <c r="G475" s="246"/>
      <c r="H475" s="249">
        <v>103.593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153</v>
      </c>
      <c r="AU475" s="255" t="s">
        <v>87</v>
      </c>
      <c r="AV475" s="14" t="s">
        <v>87</v>
      </c>
      <c r="AW475" s="14" t="s">
        <v>39</v>
      </c>
      <c r="AX475" s="14" t="s">
        <v>85</v>
      </c>
      <c r="AY475" s="255" t="s">
        <v>141</v>
      </c>
    </row>
    <row r="476" s="2" customFormat="1" ht="24.15" customHeight="1">
      <c r="A476" s="42"/>
      <c r="B476" s="43"/>
      <c r="C476" s="216" t="s">
        <v>8</v>
      </c>
      <c r="D476" s="216" t="s">
        <v>144</v>
      </c>
      <c r="E476" s="217" t="s">
        <v>350</v>
      </c>
      <c r="F476" s="218" t="s">
        <v>351</v>
      </c>
      <c r="G476" s="219" t="s">
        <v>147</v>
      </c>
      <c r="H476" s="220">
        <v>103.593</v>
      </c>
      <c r="I476" s="221"/>
      <c r="J476" s="222">
        <f>ROUND(I476*H476,2)</f>
        <v>0</v>
      </c>
      <c r="K476" s="218" t="s">
        <v>148</v>
      </c>
      <c r="L476" s="48"/>
      <c r="M476" s="223" t="s">
        <v>32</v>
      </c>
      <c r="N476" s="224" t="s">
        <v>49</v>
      </c>
      <c r="O476" s="88"/>
      <c r="P476" s="225">
        <f>O476*H476</f>
        <v>0</v>
      </c>
      <c r="Q476" s="225">
        <v>0.0027499999999999998</v>
      </c>
      <c r="R476" s="225">
        <f>Q476*H476</f>
        <v>0.28488075000000002</v>
      </c>
      <c r="S476" s="225">
        <v>0</v>
      </c>
      <c r="T476" s="226">
        <f>S476*H476</f>
        <v>0</v>
      </c>
      <c r="U476" s="42"/>
      <c r="V476" s="42"/>
      <c r="W476" s="42"/>
      <c r="X476" s="42"/>
      <c r="Y476" s="42"/>
      <c r="Z476" s="42"/>
      <c r="AA476" s="42"/>
      <c r="AB476" s="42"/>
      <c r="AC476" s="42"/>
      <c r="AD476" s="42"/>
      <c r="AE476" s="42"/>
      <c r="AR476" s="227" t="s">
        <v>149</v>
      </c>
      <c r="AT476" s="227" t="s">
        <v>144</v>
      </c>
      <c r="AU476" s="227" t="s">
        <v>87</v>
      </c>
      <c r="AY476" s="20" t="s">
        <v>141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20" t="s">
        <v>85</v>
      </c>
      <c r="BK476" s="228">
        <f>ROUND(I476*H476,2)</f>
        <v>0</v>
      </c>
      <c r="BL476" s="20" t="s">
        <v>149</v>
      </c>
      <c r="BM476" s="227" t="s">
        <v>352</v>
      </c>
    </row>
    <row r="477" s="2" customFormat="1">
      <c r="A477" s="42"/>
      <c r="B477" s="43"/>
      <c r="C477" s="44"/>
      <c r="D477" s="229" t="s">
        <v>151</v>
      </c>
      <c r="E477" s="44"/>
      <c r="F477" s="230" t="s">
        <v>353</v>
      </c>
      <c r="G477" s="44"/>
      <c r="H477" s="44"/>
      <c r="I477" s="231"/>
      <c r="J477" s="44"/>
      <c r="K477" s="44"/>
      <c r="L477" s="48"/>
      <c r="M477" s="232"/>
      <c r="N477" s="233"/>
      <c r="O477" s="88"/>
      <c r="P477" s="88"/>
      <c r="Q477" s="88"/>
      <c r="R477" s="88"/>
      <c r="S477" s="88"/>
      <c r="T477" s="89"/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T477" s="20" t="s">
        <v>151</v>
      </c>
      <c r="AU477" s="20" t="s">
        <v>87</v>
      </c>
    </row>
    <row r="478" s="13" customFormat="1">
      <c r="A478" s="13"/>
      <c r="B478" s="234"/>
      <c r="C478" s="235"/>
      <c r="D478" s="236" t="s">
        <v>153</v>
      </c>
      <c r="E478" s="237" t="s">
        <v>32</v>
      </c>
      <c r="F478" s="238" t="s">
        <v>354</v>
      </c>
      <c r="G478" s="235"/>
      <c r="H478" s="237" t="s">
        <v>32</v>
      </c>
      <c r="I478" s="239"/>
      <c r="J478" s="235"/>
      <c r="K478" s="235"/>
      <c r="L478" s="240"/>
      <c r="M478" s="241"/>
      <c r="N478" s="242"/>
      <c r="O478" s="242"/>
      <c r="P478" s="242"/>
      <c r="Q478" s="242"/>
      <c r="R478" s="242"/>
      <c r="S478" s="242"/>
      <c r="T478" s="24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4" t="s">
        <v>153</v>
      </c>
      <c r="AU478" s="244" t="s">
        <v>87</v>
      </c>
      <c r="AV478" s="13" t="s">
        <v>85</v>
      </c>
      <c r="AW478" s="13" t="s">
        <v>39</v>
      </c>
      <c r="AX478" s="13" t="s">
        <v>78</v>
      </c>
      <c r="AY478" s="244" t="s">
        <v>141</v>
      </c>
    </row>
    <row r="479" s="14" customFormat="1">
      <c r="A479" s="14"/>
      <c r="B479" s="245"/>
      <c r="C479" s="246"/>
      <c r="D479" s="236" t="s">
        <v>153</v>
      </c>
      <c r="E479" s="247" t="s">
        <v>32</v>
      </c>
      <c r="F479" s="248" t="s">
        <v>310</v>
      </c>
      <c r="G479" s="246"/>
      <c r="H479" s="249">
        <v>103.593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153</v>
      </c>
      <c r="AU479" s="255" t="s">
        <v>87</v>
      </c>
      <c r="AV479" s="14" t="s">
        <v>87</v>
      </c>
      <c r="AW479" s="14" t="s">
        <v>39</v>
      </c>
      <c r="AX479" s="14" t="s">
        <v>85</v>
      </c>
      <c r="AY479" s="255" t="s">
        <v>141</v>
      </c>
    </row>
    <row r="480" s="2" customFormat="1" ht="21.75" customHeight="1">
      <c r="A480" s="42"/>
      <c r="B480" s="43"/>
      <c r="C480" s="216" t="s">
        <v>355</v>
      </c>
      <c r="D480" s="216" t="s">
        <v>144</v>
      </c>
      <c r="E480" s="217" t="s">
        <v>356</v>
      </c>
      <c r="F480" s="218" t="s">
        <v>357</v>
      </c>
      <c r="G480" s="219" t="s">
        <v>358</v>
      </c>
      <c r="H480" s="220">
        <v>168</v>
      </c>
      <c r="I480" s="221"/>
      <c r="J480" s="222">
        <f>ROUND(I480*H480,2)</f>
        <v>0</v>
      </c>
      <c r="K480" s="218" t="s">
        <v>148</v>
      </c>
      <c r="L480" s="48"/>
      <c r="M480" s="223" t="s">
        <v>32</v>
      </c>
      <c r="N480" s="224" t="s">
        <v>49</v>
      </c>
      <c r="O480" s="88"/>
      <c r="P480" s="225">
        <f>O480*H480</f>
        <v>0</v>
      </c>
      <c r="Q480" s="225">
        <v>0.041500000000000002</v>
      </c>
      <c r="R480" s="225">
        <f>Q480*H480</f>
        <v>6.9720000000000004</v>
      </c>
      <c r="S480" s="225">
        <v>0</v>
      </c>
      <c r="T480" s="226">
        <f>S480*H480</f>
        <v>0</v>
      </c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R480" s="227" t="s">
        <v>149</v>
      </c>
      <c r="AT480" s="227" t="s">
        <v>144</v>
      </c>
      <c r="AU480" s="227" t="s">
        <v>87</v>
      </c>
      <c r="AY480" s="20" t="s">
        <v>141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20" t="s">
        <v>85</v>
      </c>
      <c r="BK480" s="228">
        <f>ROUND(I480*H480,2)</f>
        <v>0</v>
      </c>
      <c r="BL480" s="20" t="s">
        <v>149</v>
      </c>
      <c r="BM480" s="227" t="s">
        <v>359</v>
      </c>
    </row>
    <row r="481" s="2" customFormat="1">
      <c r="A481" s="42"/>
      <c r="B481" s="43"/>
      <c r="C481" s="44"/>
      <c r="D481" s="229" t="s">
        <v>151</v>
      </c>
      <c r="E481" s="44"/>
      <c r="F481" s="230" t="s">
        <v>360</v>
      </c>
      <c r="G481" s="44"/>
      <c r="H481" s="44"/>
      <c r="I481" s="231"/>
      <c r="J481" s="44"/>
      <c r="K481" s="44"/>
      <c r="L481" s="48"/>
      <c r="M481" s="232"/>
      <c r="N481" s="233"/>
      <c r="O481" s="88"/>
      <c r="P481" s="88"/>
      <c r="Q481" s="88"/>
      <c r="R481" s="88"/>
      <c r="S481" s="88"/>
      <c r="T481" s="89"/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T481" s="20" t="s">
        <v>151</v>
      </c>
      <c r="AU481" s="20" t="s">
        <v>87</v>
      </c>
    </row>
    <row r="482" s="13" customFormat="1">
      <c r="A482" s="13"/>
      <c r="B482" s="234"/>
      <c r="C482" s="235"/>
      <c r="D482" s="236" t="s">
        <v>153</v>
      </c>
      <c r="E482" s="237" t="s">
        <v>32</v>
      </c>
      <c r="F482" s="238" t="s">
        <v>361</v>
      </c>
      <c r="G482" s="235"/>
      <c r="H482" s="237" t="s">
        <v>32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153</v>
      </c>
      <c r="AU482" s="244" t="s">
        <v>87</v>
      </c>
      <c r="AV482" s="13" t="s">
        <v>85</v>
      </c>
      <c r="AW482" s="13" t="s">
        <v>39</v>
      </c>
      <c r="AX482" s="13" t="s">
        <v>78</v>
      </c>
      <c r="AY482" s="244" t="s">
        <v>141</v>
      </c>
    </row>
    <row r="483" s="13" customFormat="1">
      <c r="A483" s="13"/>
      <c r="B483" s="234"/>
      <c r="C483" s="235"/>
      <c r="D483" s="236" t="s">
        <v>153</v>
      </c>
      <c r="E483" s="237" t="s">
        <v>32</v>
      </c>
      <c r="F483" s="238" t="s">
        <v>362</v>
      </c>
      <c r="G483" s="235"/>
      <c r="H483" s="237" t="s">
        <v>32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4" t="s">
        <v>153</v>
      </c>
      <c r="AU483" s="244" t="s">
        <v>87</v>
      </c>
      <c r="AV483" s="13" t="s">
        <v>85</v>
      </c>
      <c r="AW483" s="13" t="s">
        <v>39</v>
      </c>
      <c r="AX483" s="13" t="s">
        <v>78</v>
      </c>
      <c r="AY483" s="244" t="s">
        <v>141</v>
      </c>
    </row>
    <row r="484" s="14" customFormat="1">
      <c r="A484" s="14"/>
      <c r="B484" s="245"/>
      <c r="C484" s="246"/>
      <c r="D484" s="236" t="s">
        <v>153</v>
      </c>
      <c r="E484" s="247" t="s">
        <v>32</v>
      </c>
      <c r="F484" s="248" t="s">
        <v>363</v>
      </c>
      <c r="G484" s="246"/>
      <c r="H484" s="249">
        <v>168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5" t="s">
        <v>153</v>
      </c>
      <c r="AU484" s="255" t="s">
        <v>87</v>
      </c>
      <c r="AV484" s="14" t="s">
        <v>87</v>
      </c>
      <c r="AW484" s="14" t="s">
        <v>39</v>
      </c>
      <c r="AX484" s="14" t="s">
        <v>85</v>
      </c>
      <c r="AY484" s="255" t="s">
        <v>141</v>
      </c>
    </row>
    <row r="485" s="12" customFormat="1" ht="22.8" customHeight="1">
      <c r="A485" s="12"/>
      <c r="B485" s="200"/>
      <c r="C485" s="201"/>
      <c r="D485" s="202" t="s">
        <v>77</v>
      </c>
      <c r="E485" s="214" t="s">
        <v>364</v>
      </c>
      <c r="F485" s="214" t="s">
        <v>365</v>
      </c>
      <c r="G485" s="201"/>
      <c r="H485" s="201"/>
      <c r="I485" s="204"/>
      <c r="J485" s="215">
        <f>BK485</f>
        <v>0</v>
      </c>
      <c r="K485" s="201"/>
      <c r="L485" s="206"/>
      <c r="M485" s="207"/>
      <c r="N485" s="208"/>
      <c r="O485" s="208"/>
      <c r="P485" s="209">
        <f>SUM(P486:P489)</f>
        <v>0</v>
      </c>
      <c r="Q485" s="208"/>
      <c r="R485" s="209">
        <f>SUM(R486:R489)</f>
        <v>4.0479126000000001</v>
      </c>
      <c r="S485" s="208"/>
      <c r="T485" s="210">
        <f>SUM(T486:T489)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1" t="s">
        <v>85</v>
      </c>
      <c r="AT485" s="212" t="s">
        <v>77</v>
      </c>
      <c r="AU485" s="212" t="s">
        <v>85</v>
      </c>
      <c r="AY485" s="211" t="s">
        <v>141</v>
      </c>
      <c r="BK485" s="213">
        <f>SUM(BK486:BK489)</f>
        <v>0</v>
      </c>
    </row>
    <row r="486" s="2" customFormat="1" ht="21.75" customHeight="1">
      <c r="A486" s="42"/>
      <c r="B486" s="43"/>
      <c r="C486" s="216" t="s">
        <v>366</v>
      </c>
      <c r="D486" s="216" t="s">
        <v>144</v>
      </c>
      <c r="E486" s="217" t="s">
        <v>367</v>
      </c>
      <c r="F486" s="218" t="s">
        <v>368</v>
      </c>
      <c r="G486" s="219" t="s">
        <v>147</v>
      </c>
      <c r="H486" s="220">
        <v>54.509999999999998</v>
      </c>
      <c r="I486" s="221"/>
      <c r="J486" s="222">
        <f>ROUND(I486*H486,2)</f>
        <v>0</v>
      </c>
      <c r="K486" s="218" t="s">
        <v>148</v>
      </c>
      <c r="L486" s="48"/>
      <c r="M486" s="223" t="s">
        <v>32</v>
      </c>
      <c r="N486" s="224" t="s">
        <v>49</v>
      </c>
      <c r="O486" s="88"/>
      <c r="P486" s="225">
        <f>O486*H486</f>
        <v>0</v>
      </c>
      <c r="Q486" s="225">
        <v>0.074260000000000007</v>
      </c>
      <c r="R486" s="225">
        <f>Q486*H486</f>
        <v>4.0479126000000001</v>
      </c>
      <c r="S486" s="225">
        <v>0</v>
      </c>
      <c r="T486" s="226">
        <f>S486*H486</f>
        <v>0</v>
      </c>
      <c r="U486" s="42"/>
      <c r="V486" s="42"/>
      <c r="W486" s="42"/>
      <c r="X486" s="42"/>
      <c r="Y486" s="42"/>
      <c r="Z486" s="42"/>
      <c r="AA486" s="42"/>
      <c r="AB486" s="42"/>
      <c r="AC486" s="42"/>
      <c r="AD486" s="42"/>
      <c r="AE486" s="42"/>
      <c r="AR486" s="227" t="s">
        <v>149</v>
      </c>
      <c r="AT486" s="227" t="s">
        <v>144</v>
      </c>
      <c r="AU486" s="227" t="s">
        <v>87</v>
      </c>
      <c r="AY486" s="20" t="s">
        <v>141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20" t="s">
        <v>85</v>
      </c>
      <c r="BK486" s="228">
        <f>ROUND(I486*H486,2)</f>
        <v>0</v>
      </c>
      <c r="BL486" s="20" t="s">
        <v>149</v>
      </c>
      <c r="BM486" s="227" t="s">
        <v>369</v>
      </c>
    </row>
    <row r="487" s="2" customFormat="1">
      <c r="A487" s="42"/>
      <c r="B487" s="43"/>
      <c r="C487" s="44"/>
      <c r="D487" s="229" t="s">
        <v>151</v>
      </c>
      <c r="E487" s="44"/>
      <c r="F487" s="230" t="s">
        <v>370</v>
      </c>
      <c r="G487" s="44"/>
      <c r="H487" s="44"/>
      <c r="I487" s="231"/>
      <c r="J487" s="44"/>
      <c r="K487" s="44"/>
      <c r="L487" s="48"/>
      <c r="M487" s="232"/>
      <c r="N487" s="233"/>
      <c r="O487" s="88"/>
      <c r="P487" s="88"/>
      <c r="Q487" s="88"/>
      <c r="R487" s="88"/>
      <c r="S487" s="88"/>
      <c r="T487" s="89"/>
      <c r="U487" s="42"/>
      <c r="V487" s="42"/>
      <c r="W487" s="42"/>
      <c r="X487" s="42"/>
      <c r="Y487" s="42"/>
      <c r="Z487" s="42"/>
      <c r="AA487" s="42"/>
      <c r="AB487" s="42"/>
      <c r="AC487" s="42"/>
      <c r="AD487" s="42"/>
      <c r="AE487" s="42"/>
      <c r="AT487" s="20" t="s">
        <v>151</v>
      </c>
      <c r="AU487" s="20" t="s">
        <v>87</v>
      </c>
    </row>
    <row r="488" s="13" customFormat="1">
      <c r="A488" s="13"/>
      <c r="B488" s="234"/>
      <c r="C488" s="235"/>
      <c r="D488" s="236" t="s">
        <v>153</v>
      </c>
      <c r="E488" s="237" t="s">
        <v>32</v>
      </c>
      <c r="F488" s="238" t="s">
        <v>371</v>
      </c>
      <c r="G488" s="235"/>
      <c r="H488" s="237" t="s">
        <v>32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4" t="s">
        <v>153</v>
      </c>
      <c r="AU488" s="244" t="s">
        <v>87</v>
      </c>
      <c r="AV488" s="13" t="s">
        <v>85</v>
      </c>
      <c r="AW488" s="13" t="s">
        <v>39</v>
      </c>
      <c r="AX488" s="13" t="s">
        <v>78</v>
      </c>
      <c r="AY488" s="244" t="s">
        <v>141</v>
      </c>
    </row>
    <row r="489" s="14" customFormat="1">
      <c r="A489" s="14"/>
      <c r="B489" s="245"/>
      <c r="C489" s="246"/>
      <c r="D489" s="236" t="s">
        <v>153</v>
      </c>
      <c r="E489" s="247" t="s">
        <v>32</v>
      </c>
      <c r="F489" s="248" t="s">
        <v>372</v>
      </c>
      <c r="G489" s="246"/>
      <c r="H489" s="249">
        <v>54.509999999999998</v>
      </c>
      <c r="I489" s="250"/>
      <c r="J489" s="246"/>
      <c r="K489" s="246"/>
      <c r="L489" s="251"/>
      <c r="M489" s="252"/>
      <c r="N489" s="253"/>
      <c r="O489" s="253"/>
      <c r="P489" s="253"/>
      <c r="Q489" s="253"/>
      <c r="R489" s="253"/>
      <c r="S489" s="253"/>
      <c r="T489" s="25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5" t="s">
        <v>153</v>
      </c>
      <c r="AU489" s="255" t="s">
        <v>87</v>
      </c>
      <c r="AV489" s="14" t="s">
        <v>87</v>
      </c>
      <c r="AW489" s="14" t="s">
        <v>39</v>
      </c>
      <c r="AX489" s="14" t="s">
        <v>85</v>
      </c>
      <c r="AY489" s="255" t="s">
        <v>141</v>
      </c>
    </row>
    <row r="490" s="12" customFormat="1" ht="22.8" customHeight="1">
      <c r="A490" s="12"/>
      <c r="B490" s="200"/>
      <c r="C490" s="201"/>
      <c r="D490" s="202" t="s">
        <v>77</v>
      </c>
      <c r="E490" s="214" t="s">
        <v>373</v>
      </c>
      <c r="F490" s="214" t="s">
        <v>374</v>
      </c>
      <c r="G490" s="201"/>
      <c r="H490" s="201"/>
      <c r="I490" s="204"/>
      <c r="J490" s="215">
        <f>BK490</f>
        <v>0</v>
      </c>
      <c r="K490" s="201"/>
      <c r="L490" s="206"/>
      <c r="M490" s="207"/>
      <c r="N490" s="208"/>
      <c r="O490" s="208"/>
      <c r="P490" s="209">
        <f>SUM(P491:P494)</f>
        <v>0</v>
      </c>
      <c r="Q490" s="208"/>
      <c r="R490" s="209">
        <f>SUM(R491:R494)</f>
        <v>0.070559999999999998</v>
      </c>
      <c r="S490" s="208"/>
      <c r="T490" s="210">
        <f>SUM(T491:T494)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1" t="s">
        <v>85</v>
      </c>
      <c r="AT490" s="212" t="s">
        <v>77</v>
      </c>
      <c r="AU490" s="212" t="s">
        <v>85</v>
      </c>
      <c r="AY490" s="211" t="s">
        <v>141</v>
      </c>
      <c r="BK490" s="213">
        <f>SUM(BK491:BK494)</f>
        <v>0</v>
      </c>
    </row>
    <row r="491" s="2" customFormat="1" ht="24.15" customHeight="1">
      <c r="A491" s="42"/>
      <c r="B491" s="43"/>
      <c r="C491" s="216" t="s">
        <v>375</v>
      </c>
      <c r="D491" s="216" t="s">
        <v>144</v>
      </c>
      <c r="E491" s="217" t="s">
        <v>376</v>
      </c>
      <c r="F491" s="218" t="s">
        <v>377</v>
      </c>
      <c r="G491" s="219" t="s">
        <v>147</v>
      </c>
      <c r="H491" s="220">
        <v>336</v>
      </c>
      <c r="I491" s="221"/>
      <c r="J491" s="222">
        <f>ROUND(I491*H491,2)</f>
        <v>0</v>
      </c>
      <c r="K491" s="218" t="s">
        <v>148</v>
      </c>
      <c r="L491" s="48"/>
      <c r="M491" s="223" t="s">
        <v>32</v>
      </c>
      <c r="N491" s="224" t="s">
        <v>49</v>
      </c>
      <c r="O491" s="88"/>
      <c r="P491" s="225">
        <f>O491*H491</f>
        <v>0</v>
      </c>
      <c r="Q491" s="225">
        <v>0.00021000000000000001</v>
      </c>
      <c r="R491" s="225">
        <f>Q491*H491</f>
        <v>0.070559999999999998</v>
      </c>
      <c r="S491" s="225">
        <v>0</v>
      </c>
      <c r="T491" s="226">
        <f>S491*H491</f>
        <v>0</v>
      </c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R491" s="227" t="s">
        <v>149</v>
      </c>
      <c r="AT491" s="227" t="s">
        <v>144</v>
      </c>
      <c r="AU491" s="227" t="s">
        <v>87</v>
      </c>
      <c r="AY491" s="20" t="s">
        <v>141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20" t="s">
        <v>85</v>
      </c>
      <c r="BK491" s="228">
        <f>ROUND(I491*H491,2)</f>
        <v>0</v>
      </c>
      <c r="BL491" s="20" t="s">
        <v>149</v>
      </c>
      <c r="BM491" s="227" t="s">
        <v>378</v>
      </c>
    </row>
    <row r="492" s="2" customFormat="1">
      <c r="A492" s="42"/>
      <c r="B492" s="43"/>
      <c r="C492" s="44"/>
      <c r="D492" s="229" t="s">
        <v>151</v>
      </c>
      <c r="E492" s="44"/>
      <c r="F492" s="230" t="s">
        <v>379</v>
      </c>
      <c r="G492" s="44"/>
      <c r="H492" s="44"/>
      <c r="I492" s="231"/>
      <c r="J492" s="44"/>
      <c r="K492" s="44"/>
      <c r="L492" s="48"/>
      <c r="M492" s="232"/>
      <c r="N492" s="233"/>
      <c r="O492" s="88"/>
      <c r="P492" s="88"/>
      <c r="Q492" s="88"/>
      <c r="R492" s="88"/>
      <c r="S492" s="88"/>
      <c r="T492" s="89"/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T492" s="20" t="s">
        <v>151</v>
      </c>
      <c r="AU492" s="20" t="s">
        <v>87</v>
      </c>
    </row>
    <row r="493" s="13" customFormat="1">
      <c r="A493" s="13"/>
      <c r="B493" s="234"/>
      <c r="C493" s="235"/>
      <c r="D493" s="236" t="s">
        <v>153</v>
      </c>
      <c r="E493" s="237" t="s">
        <v>32</v>
      </c>
      <c r="F493" s="238" t="s">
        <v>380</v>
      </c>
      <c r="G493" s="235"/>
      <c r="H493" s="237" t="s">
        <v>32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153</v>
      </c>
      <c r="AU493" s="244" t="s">
        <v>87</v>
      </c>
      <c r="AV493" s="13" t="s">
        <v>85</v>
      </c>
      <c r="AW493" s="13" t="s">
        <v>39</v>
      </c>
      <c r="AX493" s="13" t="s">
        <v>78</v>
      </c>
      <c r="AY493" s="244" t="s">
        <v>141</v>
      </c>
    </row>
    <row r="494" s="14" customFormat="1">
      <c r="A494" s="14"/>
      <c r="B494" s="245"/>
      <c r="C494" s="246"/>
      <c r="D494" s="236" t="s">
        <v>153</v>
      </c>
      <c r="E494" s="247" t="s">
        <v>32</v>
      </c>
      <c r="F494" s="248" t="s">
        <v>381</v>
      </c>
      <c r="G494" s="246"/>
      <c r="H494" s="249">
        <v>336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5" t="s">
        <v>153</v>
      </c>
      <c r="AU494" s="255" t="s">
        <v>87</v>
      </c>
      <c r="AV494" s="14" t="s">
        <v>87</v>
      </c>
      <c r="AW494" s="14" t="s">
        <v>39</v>
      </c>
      <c r="AX494" s="14" t="s">
        <v>85</v>
      </c>
      <c r="AY494" s="255" t="s">
        <v>141</v>
      </c>
    </row>
    <row r="495" s="12" customFormat="1" ht="22.8" customHeight="1">
      <c r="A495" s="12"/>
      <c r="B495" s="200"/>
      <c r="C495" s="201"/>
      <c r="D495" s="202" t="s">
        <v>77</v>
      </c>
      <c r="E495" s="214" t="s">
        <v>382</v>
      </c>
      <c r="F495" s="214" t="s">
        <v>383</v>
      </c>
      <c r="G495" s="201"/>
      <c r="H495" s="201"/>
      <c r="I495" s="204"/>
      <c r="J495" s="215">
        <f>BK495</f>
        <v>0</v>
      </c>
      <c r="K495" s="201"/>
      <c r="L495" s="206"/>
      <c r="M495" s="207"/>
      <c r="N495" s="208"/>
      <c r="O495" s="208"/>
      <c r="P495" s="209">
        <f>SUM(P496:P547)</f>
        <v>0</v>
      </c>
      <c r="Q495" s="208"/>
      <c r="R495" s="209">
        <f>SUM(R496:R547)</f>
        <v>0.17037607999999999</v>
      </c>
      <c r="S495" s="208"/>
      <c r="T495" s="210">
        <f>SUM(T496:T547)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1" t="s">
        <v>85</v>
      </c>
      <c r="AT495" s="212" t="s">
        <v>77</v>
      </c>
      <c r="AU495" s="212" t="s">
        <v>85</v>
      </c>
      <c r="AY495" s="211" t="s">
        <v>141</v>
      </c>
      <c r="BK495" s="213">
        <f>SUM(BK496:BK547)</f>
        <v>0</v>
      </c>
    </row>
    <row r="496" s="2" customFormat="1" ht="24.15" customHeight="1">
      <c r="A496" s="42"/>
      <c r="B496" s="43"/>
      <c r="C496" s="216" t="s">
        <v>384</v>
      </c>
      <c r="D496" s="216" t="s">
        <v>144</v>
      </c>
      <c r="E496" s="217" t="s">
        <v>385</v>
      </c>
      <c r="F496" s="218" t="s">
        <v>386</v>
      </c>
      <c r="G496" s="219" t="s">
        <v>147</v>
      </c>
      <c r="H496" s="220">
        <v>558.11000000000001</v>
      </c>
      <c r="I496" s="221"/>
      <c r="J496" s="222">
        <f>ROUND(I496*H496,2)</f>
        <v>0</v>
      </c>
      <c r="K496" s="218" t="s">
        <v>148</v>
      </c>
      <c r="L496" s="48"/>
      <c r="M496" s="223" t="s">
        <v>32</v>
      </c>
      <c r="N496" s="224" t="s">
        <v>49</v>
      </c>
      <c r="O496" s="88"/>
      <c r="P496" s="225">
        <f>O496*H496</f>
        <v>0</v>
      </c>
      <c r="Q496" s="225">
        <v>4.0000000000000003E-05</v>
      </c>
      <c r="R496" s="225">
        <f>Q496*H496</f>
        <v>0.022324400000000001</v>
      </c>
      <c r="S496" s="225">
        <v>0</v>
      </c>
      <c r="T496" s="226">
        <f>S496*H496</f>
        <v>0</v>
      </c>
      <c r="U496" s="42"/>
      <c r="V496" s="42"/>
      <c r="W496" s="42"/>
      <c r="X496" s="42"/>
      <c r="Y496" s="42"/>
      <c r="Z496" s="42"/>
      <c r="AA496" s="42"/>
      <c r="AB496" s="42"/>
      <c r="AC496" s="42"/>
      <c r="AD496" s="42"/>
      <c r="AE496" s="42"/>
      <c r="AR496" s="227" t="s">
        <v>149</v>
      </c>
      <c r="AT496" s="227" t="s">
        <v>144</v>
      </c>
      <c r="AU496" s="227" t="s">
        <v>87</v>
      </c>
      <c r="AY496" s="20" t="s">
        <v>141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20" t="s">
        <v>85</v>
      </c>
      <c r="BK496" s="228">
        <f>ROUND(I496*H496,2)</f>
        <v>0</v>
      </c>
      <c r="BL496" s="20" t="s">
        <v>149</v>
      </c>
      <c r="BM496" s="227" t="s">
        <v>387</v>
      </c>
    </row>
    <row r="497" s="2" customFormat="1">
      <c r="A497" s="42"/>
      <c r="B497" s="43"/>
      <c r="C497" s="44"/>
      <c r="D497" s="229" t="s">
        <v>151</v>
      </c>
      <c r="E497" s="44"/>
      <c r="F497" s="230" t="s">
        <v>388</v>
      </c>
      <c r="G497" s="44"/>
      <c r="H497" s="44"/>
      <c r="I497" s="231"/>
      <c r="J497" s="44"/>
      <c r="K497" s="44"/>
      <c r="L497" s="48"/>
      <c r="M497" s="232"/>
      <c r="N497" s="233"/>
      <c r="O497" s="88"/>
      <c r="P497" s="88"/>
      <c r="Q497" s="88"/>
      <c r="R497" s="88"/>
      <c r="S497" s="88"/>
      <c r="T497" s="89"/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T497" s="20" t="s">
        <v>151</v>
      </c>
      <c r="AU497" s="20" t="s">
        <v>87</v>
      </c>
    </row>
    <row r="498" s="13" customFormat="1">
      <c r="A498" s="13"/>
      <c r="B498" s="234"/>
      <c r="C498" s="235"/>
      <c r="D498" s="236" t="s">
        <v>153</v>
      </c>
      <c r="E498" s="237" t="s">
        <v>32</v>
      </c>
      <c r="F498" s="238" t="s">
        <v>389</v>
      </c>
      <c r="G498" s="235"/>
      <c r="H498" s="237" t="s">
        <v>32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153</v>
      </c>
      <c r="AU498" s="244" t="s">
        <v>87</v>
      </c>
      <c r="AV498" s="13" t="s">
        <v>85</v>
      </c>
      <c r="AW498" s="13" t="s">
        <v>39</v>
      </c>
      <c r="AX498" s="13" t="s">
        <v>78</v>
      </c>
      <c r="AY498" s="244" t="s">
        <v>141</v>
      </c>
    </row>
    <row r="499" s="13" customFormat="1">
      <c r="A499" s="13"/>
      <c r="B499" s="234"/>
      <c r="C499" s="235"/>
      <c r="D499" s="236" t="s">
        <v>153</v>
      </c>
      <c r="E499" s="237" t="s">
        <v>32</v>
      </c>
      <c r="F499" s="238" t="s">
        <v>390</v>
      </c>
      <c r="G499" s="235"/>
      <c r="H499" s="237" t="s">
        <v>32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153</v>
      </c>
      <c r="AU499" s="244" t="s">
        <v>87</v>
      </c>
      <c r="AV499" s="13" t="s">
        <v>85</v>
      </c>
      <c r="AW499" s="13" t="s">
        <v>39</v>
      </c>
      <c r="AX499" s="13" t="s">
        <v>78</v>
      </c>
      <c r="AY499" s="244" t="s">
        <v>141</v>
      </c>
    </row>
    <row r="500" s="14" customFormat="1">
      <c r="A500" s="14"/>
      <c r="B500" s="245"/>
      <c r="C500" s="246"/>
      <c r="D500" s="236" t="s">
        <v>153</v>
      </c>
      <c r="E500" s="247" t="s">
        <v>32</v>
      </c>
      <c r="F500" s="248" t="s">
        <v>391</v>
      </c>
      <c r="G500" s="246"/>
      <c r="H500" s="249">
        <v>57.460000000000001</v>
      </c>
      <c r="I500" s="250"/>
      <c r="J500" s="246"/>
      <c r="K500" s="246"/>
      <c r="L500" s="251"/>
      <c r="M500" s="252"/>
      <c r="N500" s="253"/>
      <c r="O500" s="253"/>
      <c r="P500" s="253"/>
      <c r="Q500" s="253"/>
      <c r="R500" s="253"/>
      <c r="S500" s="253"/>
      <c r="T500" s="25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5" t="s">
        <v>153</v>
      </c>
      <c r="AU500" s="255" t="s">
        <v>87</v>
      </c>
      <c r="AV500" s="14" t="s">
        <v>87</v>
      </c>
      <c r="AW500" s="14" t="s">
        <v>39</v>
      </c>
      <c r="AX500" s="14" t="s">
        <v>78</v>
      </c>
      <c r="AY500" s="255" t="s">
        <v>141</v>
      </c>
    </row>
    <row r="501" s="13" customFormat="1">
      <c r="A501" s="13"/>
      <c r="B501" s="234"/>
      <c r="C501" s="235"/>
      <c r="D501" s="236" t="s">
        <v>153</v>
      </c>
      <c r="E501" s="237" t="s">
        <v>32</v>
      </c>
      <c r="F501" s="238" t="s">
        <v>392</v>
      </c>
      <c r="G501" s="235"/>
      <c r="H501" s="237" t="s">
        <v>32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4" t="s">
        <v>153</v>
      </c>
      <c r="AU501" s="244" t="s">
        <v>87</v>
      </c>
      <c r="AV501" s="13" t="s">
        <v>85</v>
      </c>
      <c r="AW501" s="13" t="s">
        <v>39</v>
      </c>
      <c r="AX501" s="13" t="s">
        <v>78</v>
      </c>
      <c r="AY501" s="244" t="s">
        <v>141</v>
      </c>
    </row>
    <row r="502" s="14" customFormat="1">
      <c r="A502" s="14"/>
      <c r="B502" s="245"/>
      <c r="C502" s="246"/>
      <c r="D502" s="236" t="s">
        <v>153</v>
      </c>
      <c r="E502" s="247" t="s">
        <v>32</v>
      </c>
      <c r="F502" s="248" t="s">
        <v>393</v>
      </c>
      <c r="G502" s="246"/>
      <c r="H502" s="249">
        <v>84.920000000000002</v>
      </c>
      <c r="I502" s="250"/>
      <c r="J502" s="246"/>
      <c r="K502" s="246"/>
      <c r="L502" s="251"/>
      <c r="M502" s="252"/>
      <c r="N502" s="253"/>
      <c r="O502" s="253"/>
      <c r="P502" s="253"/>
      <c r="Q502" s="253"/>
      <c r="R502" s="253"/>
      <c r="S502" s="253"/>
      <c r="T502" s="25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5" t="s">
        <v>153</v>
      </c>
      <c r="AU502" s="255" t="s">
        <v>87</v>
      </c>
      <c r="AV502" s="14" t="s">
        <v>87</v>
      </c>
      <c r="AW502" s="14" t="s">
        <v>39</v>
      </c>
      <c r="AX502" s="14" t="s">
        <v>78</v>
      </c>
      <c r="AY502" s="255" t="s">
        <v>141</v>
      </c>
    </row>
    <row r="503" s="13" customFormat="1">
      <c r="A503" s="13"/>
      <c r="B503" s="234"/>
      <c r="C503" s="235"/>
      <c r="D503" s="236" t="s">
        <v>153</v>
      </c>
      <c r="E503" s="237" t="s">
        <v>32</v>
      </c>
      <c r="F503" s="238" t="s">
        <v>394</v>
      </c>
      <c r="G503" s="235"/>
      <c r="H503" s="237" t="s">
        <v>32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153</v>
      </c>
      <c r="AU503" s="244" t="s">
        <v>87</v>
      </c>
      <c r="AV503" s="13" t="s">
        <v>85</v>
      </c>
      <c r="AW503" s="13" t="s">
        <v>39</v>
      </c>
      <c r="AX503" s="13" t="s">
        <v>78</v>
      </c>
      <c r="AY503" s="244" t="s">
        <v>141</v>
      </c>
    </row>
    <row r="504" s="14" customFormat="1">
      <c r="A504" s="14"/>
      <c r="B504" s="245"/>
      <c r="C504" s="246"/>
      <c r="D504" s="236" t="s">
        <v>153</v>
      </c>
      <c r="E504" s="247" t="s">
        <v>32</v>
      </c>
      <c r="F504" s="248" t="s">
        <v>395</v>
      </c>
      <c r="G504" s="246"/>
      <c r="H504" s="249">
        <v>53.390000000000001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153</v>
      </c>
      <c r="AU504" s="255" t="s">
        <v>87</v>
      </c>
      <c r="AV504" s="14" t="s">
        <v>87</v>
      </c>
      <c r="AW504" s="14" t="s">
        <v>39</v>
      </c>
      <c r="AX504" s="14" t="s">
        <v>78</v>
      </c>
      <c r="AY504" s="255" t="s">
        <v>141</v>
      </c>
    </row>
    <row r="505" s="13" customFormat="1">
      <c r="A505" s="13"/>
      <c r="B505" s="234"/>
      <c r="C505" s="235"/>
      <c r="D505" s="236" t="s">
        <v>153</v>
      </c>
      <c r="E505" s="237" t="s">
        <v>32</v>
      </c>
      <c r="F505" s="238" t="s">
        <v>396</v>
      </c>
      <c r="G505" s="235"/>
      <c r="H505" s="237" t="s">
        <v>32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153</v>
      </c>
      <c r="AU505" s="244" t="s">
        <v>87</v>
      </c>
      <c r="AV505" s="13" t="s">
        <v>85</v>
      </c>
      <c r="AW505" s="13" t="s">
        <v>39</v>
      </c>
      <c r="AX505" s="13" t="s">
        <v>78</v>
      </c>
      <c r="AY505" s="244" t="s">
        <v>141</v>
      </c>
    </row>
    <row r="506" s="14" customFormat="1">
      <c r="A506" s="14"/>
      <c r="B506" s="245"/>
      <c r="C506" s="246"/>
      <c r="D506" s="236" t="s">
        <v>153</v>
      </c>
      <c r="E506" s="247" t="s">
        <v>32</v>
      </c>
      <c r="F506" s="248" t="s">
        <v>397</v>
      </c>
      <c r="G506" s="246"/>
      <c r="H506" s="249">
        <v>104.25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5" t="s">
        <v>153</v>
      </c>
      <c r="AU506" s="255" t="s">
        <v>87</v>
      </c>
      <c r="AV506" s="14" t="s">
        <v>87</v>
      </c>
      <c r="AW506" s="14" t="s">
        <v>39</v>
      </c>
      <c r="AX506" s="14" t="s">
        <v>78</v>
      </c>
      <c r="AY506" s="255" t="s">
        <v>141</v>
      </c>
    </row>
    <row r="507" s="13" customFormat="1">
      <c r="A507" s="13"/>
      <c r="B507" s="234"/>
      <c r="C507" s="235"/>
      <c r="D507" s="236" t="s">
        <v>153</v>
      </c>
      <c r="E507" s="237" t="s">
        <v>32</v>
      </c>
      <c r="F507" s="238" t="s">
        <v>398</v>
      </c>
      <c r="G507" s="235"/>
      <c r="H507" s="237" t="s">
        <v>32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153</v>
      </c>
      <c r="AU507" s="244" t="s">
        <v>87</v>
      </c>
      <c r="AV507" s="13" t="s">
        <v>85</v>
      </c>
      <c r="AW507" s="13" t="s">
        <v>39</v>
      </c>
      <c r="AX507" s="13" t="s">
        <v>78</v>
      </c>
      <c r="AY507" s="244" t="s">
        <v>141</v>
      </c>
    </row>
    <row r="508" s="14" customFormat="1">
      <c r="A508" s="14"/>
      <c r="B508" s="245"/>
      <c r="C508" s="246"/>
      <c r="D508" s="236" t="s">
        <v>153</v>
      </c>
      <c r="E508" s="247" t="s">
        <v>32</v>
      </c>
      <c r="F508" s="248" t="s">
        <v>399</v>
      </c>
      <c r="G508" s="246"/>
      <c r="H508" s="249">
        <v>86.980000000000004</v>
      </c>
      <c r="I508" s="250"/>
      <c r="J508" s="246"/>
      <c r="K508" s="246"/>
      <c r="L508" s="251"/>
      <c r="M508" s="252"/>
      <c r="N508" s="253"/>
      <c r="O508" s="253"/>
      <c r="P508" s="253"/>
      <c r="Q508" s="253"/>
      <c r="R508" s="253"/>
      <c r="S508" s="253"/>
      <c r="T508" s="25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5" t="s">
        <v>153</v>
      </c>
      <c r="AU508" s="255" t="s">
        <v>87</v>
      </c>
      <c r="AV508" s="14" t="s">
        <v>87</v>
      </c>
      <c r="AW508" s="14" t="s">
        <v>39</v>
      </c>
      <c r="AX508" s="14" t="s">
        <v>78</v>
      </c>
      <c r="AY508" s="255" t="s">
        <v>141</v>
      </c>
    </row>
    <row r="509" s="13" customFormat="1">
      <c r="A509" s="13"/>
      <c r="B509" s="234"/>
      <c r="C509" s="235"/>
      <c r="D509" s="236" t="s">
        <v>153</v>
      </c>
      <c r="E509" s="237" t="s">
        <v>32</v>
      </c>
      <c r="F509" s="238" t="s">
        <v>400</v>
      </c>
      <c r="G509" s="235"/>
      <c r="H509" s="237" t="s">
        <v>32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153</v>
      </c>
      <c r="AU509" s="244" t="s">
        <v>87</v>
      </c>
      <c r="AV509" s="13" t="s">
        <v>85</v>
      </c>
      <c r="AW509" s="13" t="s">
        <v>39</v>
      </c>
      <c r="AX509" s="13" t="s">
        <v>78</v>
      </c>
      <c r="AY509" s="244" t="s">
        <v>141</v>
      </c>
    </row>
    <row r="510" s="14" customFormat="1">
      <c r="A510" s="14"/>
      <c r="B510" s="245"/>
      <c r="C510" s="246"/>
      <c r="D510" s="236" t="s">
        <v>153</v>
      </c>
      <c r="E510" s="247" t="s">
        <v>32</v>
      </c>
      <c r="F510" s="248" t="s">
        <v>401</v>
      </c>
      <c r="G510" s="246"/>
      <c r="H510" s="249">
        <v>78.620000000000005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153</v>
      </c>
      <c r="AU510" s="255" t="s">
        <v>87</v>
      </c>
      <c r="AV510" s="14" t="s">
        <v>87</v>
      </c>
      <c r="AW510" s="14" t="s">
        <v>39</v>
      </c>
      <c r="AX510" s="14" t="s">
        <v>78</v>
      </c>
      <c r="AY510" s="255" t="s">
        <v>141</v>
      </c>
    </row>
    <row r="511" s="13" customFormat="1">
      <c r="A511" s="13"/>
      <c r="B511" s="234"/>
      <c r="C511" s="235"/>
      <c r="D511" s="236" t="s">
        <v>153</v>
      </c>
      <c r="E511" s="237" t="s">
        <v>32</v>
      </c>
      <c r="F511" s="238" t="s">
        <v>402</v>
      </c>
      <c r="G511" s="235"/>
      <c r="H511" s="237" t="s">
        <v>32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153</v>
      </c>
      <c r="AU511" s="244" t="s">
        <v>87</v>
      </c>
      <c r="AV511" s="13" t="s">
        <v>85</v>
      </c>
      <c r="AW511" s="13" t="s">
        <v>39</v>
      </c>
      <c r="AX511" s="13" t="s">
        <v>78</v>
      </c>
      <c r="AY511" s="244" t="s">
        <v>141</v>
      </c>
    </row>
    <row r="512" s="14" customFormat="1">
      <c r="A512" s="14"/>
      <c r="B512" s="245"/>
      <c r="C512" s="246"/>
      <c r="D512" s="236" t="s">
        <v>153</v>
      </c>
      <c r="E512" s="247" t="s">
        <v>32</v>
      </c>
      <c r="F512" s="248" t="s">
        <v>403</v>
      </c>
      <c r="G512" s="246"/>
      <c r="H512" s="249">
        <v>92.489999999999995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5" t="s">
        <v>153</v>
      </c>
      <c r="AU512" s="255" t="s">
        <v>87</v>
      </c>
      <c r="AV512" s="14" t="s">
        <v>87</v>
      </c>
      <c r="AW512" s="14" t="s">
        <v>39</v>
      </c>
      <c r="AX512" s="14" t="s">
        <v>78</v>
      </c>
      <c r="AY512" s="255" t="s">
        <v>141</v>
      </c>
    </row>
    <row r="513" s="15" customFormat="1">
      <c r="A513" s="15"/>
      <c r="B513" s="256"/>
      <c r="C513" s="257"/>
      <c r="D513" s="236" t="s">
        <v>153</v>
      </c>
      <c r="E513" s="258" t="s">
        <v>32</v>
      </c>
      <c r="F513" s="259" t="s">
        <v>223</v>
      </c>
      <c r="G513" s="257"/>
      <c r="H513" s="260">
        <v>558.11000000000001</v>
      </c>
      <c r="I513" s="261"/>
      <c r="J513" s="257"/>
      <c r="K513" s="257"/>
      <c r="L513" s="262"/>
      <c r="M513" s="263"/>
      <c r="N513" s="264"/>
      <c r="O513" s="264"/>
      <c r="P513" s="264"/>
      <c r="Q513" s="264"/>
      <c r="R513" s="264"/>
      <c r="S513" s="264"/>
      <c r="T513" s="26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6" t="s">
        <v>153</v>
      </c>
      <c r="AU513" s="266" t="s">
        <v>87</v>
      </c>
      <c r="AV513" s="15" t="s">
        <v>149</v>
      </c>
      <c r="AW513" s="15" t="s">
        <v>39</v>
      </c>
      <c r="AX513" s="15" t="s">
        <v>85</v>
      </c>
      <c r="AY513" s="266" t="s">
        <v>141</v>
      </c>
    </row>
    <row r="514" s="2" customFormat="1" ht="16.5" customHeight="1">
      <c r="A514" s="42"/>
      <c r="B514" s="43"/>
      <c r="C514" s="216" t="s">
        <v>404</v>
      </c>
      <c r="D514" s="216" t="s">
        <v>144</v>
      </c>
      <c r="E514" s="217" t="s">
        <v>405</v>
      </c>
      <c r="F514" s="218" t="s">
        <v>406</v>
      </c>
      <c r="G514" s="219" t="s">
        <v>147</v>
      </c>
      <c r="H514" s="220">
        <v>1057.5119999999999</v>
      </c>
      <c r="I514" s="221"/>
      <c r="J514" s="222">
        <f>ROUND(I514*H514,2)</f>
        <v>0</v>
      </c>
      <c r="K514" s="218" t="s">
        <v>148</v>
      </c>
      <c r="L514" s="48"/>
      <c r="M514" s="223" t="s">
        <v>32</v>
      </c>
      <c r="N514" s="224" t="s">
        <v>49</v>
      </c>
      <c r="O514" s="88"/>
      <c r="P514" s="225">
        <f>O514*H514</f>
        <v>0</v>
      </c>
      <c r="Q514" s="225">
        <v>0</v>
      </c>
      <c r="R514" s="225">
        <f>Q514*H514</f>
        <v>0</v>
      </c>
      <c r="S514" s="225">
        <v>0</v>
      </c>
      <c r="T514" s="226">
        <f>S514*H514</f>
        <v>0</v>
      </c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R514" s="227" t="s">
        <v>149</v>
      </c>
      <c r="AT514" s="227" t="s">
        <v>144</v>
      </c>
      <c r="AU514" s="227" t="s">
        <v>87</v>
      </c>
      <c r="AY514" s="20" t="s">
        <v>141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20" t="s">
        <v>85</v>
      </c>
      <c r="BK514" s="228">
        <f>ROUND(I514*H514,2)</f>
        <v>0</v>
      </c>
      <c r="BL514" s="20" t="s">
        <v>149</v>
      </c>
      <c r="BM514" s="227" t="s">
        <v>407</v>
      </c>
    </row>
    <row r="515" s="2" customFormat="1">
      <c r="A515" s="42"/>
      <c r="B515" s="43"/>
      <c r="C515" s="44"/>
      <c r="D515" s="229" t="s">
        <v>151</v>
      </c>
      <c r="E515" s="44"/>
      <c r="F515" s="230" t="s">
        <v>408</v>
      </c>
      <c r="G515" s="44"/>
      <c r="H515" s="44"/>
      <c r="I515" s="231"/>
      <c r="J515" s="44"/>
      <c r="K515" s="44"/>
      <c r="L515" s="48"/>
      <c r="M515" s="232"/>
      <c r="N515" s="233"/>
      <c r="O515" s="88"/>
      <c r="P515" s="88"/>
      <c r="Q515" s="88"/>
      <c r="R515" s="88"/>
      <c r="S515" s="88"/>
      <c r="T515" s="89"/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T515" s="20" t="s">
        <v>151</v>
      </c>
      <c r="AU515" s="20" t="s">
        <v>87</v>
      </c>
    </row>
    <row r="516" s="13" customFormat="1">
      <c r="A516" s="13"/>
      <c r="B516" s="234"/>
      <c r="C516" s="235"/>
      <c r="D516" s="236" t="s">
        <v>153</v>
      </c>
      <c r="E516" s="237" t="s">
        <v>32</v>
      </c>
      <c r="F516" s="238" t="s">
        <v>409</v>
      </c>
      <c r="G516" s="235"/>
      <c r="H516" s="237" t="s">
        <v>32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4" t="s">
        <v>153</v>
      </c>
      <c r="AU516" s="244" t="s">
        <v>87</v>
      </c>
      <c r="AV516" s="13" t="s">
        <v>85</v>
      </c>
      <c r="AW516" s="13" t="s">
        <v>39</v>
      </c>
      <c r="AX516" s="13" t="s">
        <v>78</v>
      </c>
      <c r="AY516" s="244" t="s">
        <v>141</v>
      </c>
    </row>
    <row r="517" s="13" customFormat="1">
      <c r="A517" s="13"/>
      <c r="B517" s="234"/>
      <c r="C517" s="235"/>
      <c r="D517" s="236" t="s">
        <v>153</v>
      </c>
      <c r="E517" s="237" t="s">
        <v>32</v>
      </c>
      <c r="F517" s="238" t="s">
        <v>410</v>
      </c>
      <c r="G517" s="235"/>
      <c r="H517" s="237" t="s">
        <v>32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153</v>
      </c>
      <c r="AU517" s="244" t="s">
        <v>87</v>
      </c>
      <c r="AV517" s="13" t="s">
        <v>85</v>
      </c>
      <c r="AW517" s="13" t="s">
        <v>39</v>
      </c>
      <c r="AX517" s="13" t="s">
        <v>78</v>
      </c>
      <c r="AY517" s="244" t="s">
        <v>141</v>
      </c>
    </row>
    <row r="518" s="13" customFormat="1">
      <c r="A518" s="13"/>
      <c r="B518" s="234"/>
      <c r="C518" s="235"/>
      <c r="D518" s="236" t="s">
        <v>153</v>
      </c>
      <c r="E518" s="237" t="s">
        <v>32</v>
      </c>
      <c r="F518" s="238" t="s">
        <v>411</v>
      </c>
      <c r="G518" s="235"/>
      <c r="H518" s="237" t="s">
        <v>32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4" t="s">
        <v>153</v>
      </c>
      <c r="AU518" s="244" t="s">
        <v>87</v>
      </c>
      <c r="AV518" s="13" t="s">
        <v>85</v>
      </c>
      <c r="AW518" s="13" t="s">
        <v>39</v>
      </c>
      <c r="AX518" s="13" t="s">
        <v>78</v>
      </c>
      <c r="AY518" s="244" t="s">
        <v>141</v>
      </c>
    </row>
    <row r="519" s="14" customFormat="1">
      <c r="A519" s="14"/>
      <c r="B519" s="245"/>
      <c r="C519" s="246"/>
      <c r="D519" s="236" t="s">
        <v>153</v>
      </c>
      <c r="E519" s="247" t="s">
        <v>32</v>
      </c>
      <c r="F519" s="248" t="s">
        <v>412</v>
      </c>
      <c r="G519" s="246"/>
      <c r="H519" s="249">
        <v>232.00200000000001</v>
      </c>
      <c r="I519" s="250"/>
      <c r="J519" s="246"/>
      <c r="K519" s="246"/>
      <c r="L519" s="251"/>
      <c r="M519" s="252"/>
      <c r="N519" s="253"/>
      <c r="O519" s="253"/>
      <c r="P519" s="253"/>
      <c r="Q519" s="253"/>
      <c r="R519" s="253"/>
      <c r="S519" s="253"/>
      <c r="T519" s="25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5" t="s">
        <v>153</v>
      </c>
      <c r="AU519" s="255" t="s">
        <v>87</v>
      </c>
      <c r="AV519" s="14" t="s">
        <v>87</v>
      </c>
      <c r="AW519" s="14" t="s">
        <v>39</v>
      </c>
      <c r="AX519" s="14" t="s">
        <v>78</v>
      </c>
      <c r="AY519" s="255" t="s">
        <v>141</v>
      </c>
    </row>
    <row r="520" s="13" customFormat="1">
      <c r="A520" s="13"/>
      <c r="B520" s="234"/>
      <c r="C520" s="235"/>
      <c r="D520" s="236" t="s">
        <v>153</v>
      </c>
      <c r="E520" s="237" t="s">
        <v>32</v>
      </c>
      <c r="F520" s="238" t="s">
        <v>413</v>
      </c>
      <c r="G520" s="235"/>
      <c r="H520" s="237" t="s">
        <v>32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153</v>
      </c>
      <c r="AU520" s="244" t="s">
        <v>87</v>
      </c>
      <c r="AV520" s="13" t="s">
        <v>85</v>
      </c>
      <c r="AW520" s="13" t="s">
        <v>39</v>
      </c>
      <c r="AX520" s="13" t="s">
        <v>78</v>
      </c>
      <c r="AY520" s="244" t="s">
        <v>141</v>
      </c>
    </row>
    <row r="521" s="13" customFormat="1">
      <c r="A521" s="13"/>
      <c r="B521" s="234"/>
      <c r="C521" s="235"/>
      <c r="D521" s="236" t="s">
        <v>153</v>
      </c>
      <c r="E521" s="237" t="s">
        <v>32</v>
      </c>
      <c r="F521" s="238" t="s">
        <v>414</v>
      </c>
      <c r="G521" s="235"/>
      <c r="H521" s="237" t="s">
        <v>32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153</v>
      </c>
      <c r="AU521" s="244" t="s">
        <v>87</v>
      </c>
      <c r="AV521" s="13" t="s">
        <v>85</v>
      </c>
      <c r="AW521" s="13" t="s">
        <v>39</v>
      </c>
      <c r="AX521" s="13" t="s">
        <v>78</v>
      </c>
      <c r="AY521" s="244" t="s">
        <v>141</v>
      </c>
    </row>
    <row r="522" s="14" customFormat="1">
      <c r="A522" s="14"/>
      <c r="B522" s="245"/>
      <c r="C522" s="246"/>
      <c r="D522" s="236" t="s">
        <v>153</v>
      </c>
      <c r="E522" s="247" t="s">
        <v>32</v>
      </c>
      <c r="F522" s="248" t="s">
        <v>415</v>
      </c>
      <c r="G522" s="246"/>
      <c r="H522" s="249">
        <v>97.001000000000005</v>
      </c>
      <c r="I522" s="250"/>
      <c r="J522" s="246"/>
      <c r="K522" s="246"/>
      <c r="L522" s="251"/>
      <c r="M522" s="252"/>
      <c r="N522" s="253"/>
      <c r="O522" s="253"/>
      <c r="P522" s="253"/>
      <c r="Q522" s="253"/>
      <c r="R522" s="253"/>
      <c r="S522" s="253"/>
      <c r="T522" s="25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5" t="s">
        <v>153</v>
      </c>
      <c r="AU522" s="255" t="s">
        <v>87</v>
      </c>
      <c r="AV522" s="14" t="s">
        <v>87</v>
      </c>
      <c r="AW522" s="14" t="s">
        <v>39</v>
      </c>
      <c r="AX522" s="14" t="s">
        <v>78</v>
      </c>
      <c r="AY522" s="255" t="s">
        <v>141</v>
      </c>
    </row>
    <row r="523" s="13" customFormat="1">
      <c r="A523" s="13"/>
      <c r="B523" s="234"/>
      <c r="C523" s="235"/>
      <c r="D523" s="236" t="s">
        <v>153</v>
      </c>
      <c r="E523" s="237" t="s">
        <v>32</v>
      </c>
      <c r="F523" s="238" t="s">
        <v>416</v>
      </c>
      <c r="G523" s="235"/>
      <c r="H523" s="237" t="s">
        <v>32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153</v>
      </c>
      <c r="AU523" s="244" t="s">
        <v>87</v>
      </c>
      <c r="AV523" s="13" t="s">
        <v>85</v>
      </c>
      <c r="AW523" s="13" t="s">
        <v>39</v>
      </c>
      <c r="AX523" s="13" t="s">
        <v>78</v>
      </c>
      <c r="AY523" s="244" t="s">
        <v>141</v>
      </c>
    </row>
    <row r="524" s="14" customFormat="1">
      <c r="A524" s="14"/>
      <c r="B524" s="245"/>
      <c r="C524" s="246"/>
      <c r="D524" s="236" t="s">
        <v>153</v>
      </c>
      <c r="E524" s="247" t="s">
        <v>32</v>
      </c>
      <c r="F524" s="248" t="s">
        <v>417</v>
      </c>
      <c r="G524" s="246"/>
      <c r="H524" s="249">
        <v>-21.75</v>
      </c>
      <c r="I524" s="250"/>
      <c r="J524" s="246"/>
      <c r="K524" s="246"/>
      <c r="L524" s="251"/>
      <c r="M524" s="252"/>
      <c r="N524" s="253"/>
      <c r="O524" s="253"/>
      <c r="P524" s="253"/>
      <c r="Q524" s="253"/>
      <c r="R524" s="253"/>
      <c r="S524" s="253"/>
      <c r="T524" s="25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5" t="s">
        <v>153</v>
      </c>
      <c r="AU524" s="255" t="s">
        <v>87</v>
      </c>
      <c r="AV524" s="14" t="s">
        <v>87</v>
      </c>
      <c r="AW524" s="14" t="s">
        <v>39</v>
      </c>
      <c r="AX524" s="14" t="s">
        <v>78</v>
      </c>
      <c r="AY524" s="255" t="s">
        <v>141</v>
      </c>
    </row>
    <row r="525" s="13" customFormat="1">
      <c r="A525" s="13"/>
      <c r="B525" s="234"/>
      <c r="C525" s="235"/>
      <c r="D525" s="236" t="s">
        <v>153</v>
      </c>
      <c r="E525" s="237" t="s">
        <v>32</v>
      </c>
      <c r="F525" s="238" t="s">
        <v>418</v>
      </c>
      <c r="G525" s="235"/>
      <c r="H525" s="237" t="s">
        <v>32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153</v>
      </c>
      <c r="AU525" s="244" t="s">
        <v>87</v>
      </c>
      <c r="AV525" s="13" t="s">
        <v>85</v>
      </c>
      <c r="AW525" s="13" t="s">
        <v>39</v>
      </c>
      <c r="AX525" s="13" t="s">
        <v>78</v>
      </c>
      <c r="AY525" s="244" t="s">
        <v>141</v>
      </c>
    </row>
    <row r="526" s="14" customFormat="1">
      <c r="A526" s="14"/>
      <c r="B526" s="245"/>
      <c r="C526" s="246"/>
      <c r="D526" s="236" t="s">
        <v>153</v>
      </c>
      <c r="E526" s="247" t="s">
        <v>32</v>
      </c>
      <c r="F526" s="248" t="s">
        <v>419</v>
      </c>
      <c r="G526" s="246"/>
      <c r="H526" s="249">
        <v>4.7359999999999998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5" t="s">
        <v>153</v>
      </c>
      <c r="AU526" s="255" t="s">
        <v>87</v>
      </c>
      <c r="AV526" s="14" t="s">
        <v>87</v>
      </c>
      <c r="AW526" s="14" t="s">
        <v>39</v>
      </c>
      <c r="AX526" s="14" t="s">
        <v>78</v>
      </c>
      <c r="AY526" s="255" t="s">
        <v>141</v>
      </c>
    </row>
    <row r="527" s="13" customFormat="1">
      <c r="A527" s="13"/>
      <c r="B527" s="234"/>
      <c r="C527" s="235"/>
      <c r="D527" s="236" t="s">
        <v>153</v>
      </c>
      <c r="E527" s="237" t="s">
        <v>32</v>
      </c>
      <c r="F527" s="238" t="s">
        <v>420</v>
      </c>
      <c r="G527" s="235"/>
      <c r="H527" s="237" t="s">
        <v>32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153</v>
      </c>
      <c r="AU527" s="244" t="s">
        <v>87</v>
      </c>
      <c r="AV527" s="13" t="s">
        <v>85</v>
      </c>
      <c r="AW527" s="13" t="s">
        <v>39</v>
      </c>
      <c r="AX527" s="13" t="s">
        <v>78</v>
      </c>
      <c r="AY527" s="244" t="s">
        <v>141</v>
      </c>
    </row>
    <row r="528" s="14" customFormat="1">
      <c r="A528" s="14"/>
      <c r="B528" s="245"/>
      <c r="C528" s="246"/>
      <c r="D528" s="236" t="s">
        <v>153</v>
      </c>
      <c r="E528" s="247" t="s">
        <v>32</v>
      </c>
      <c r="F528" s="248" t="s">
        <v>421</v>
      </c>
      <c r="G528" s="246"/>
      <c r="H528" s="249">
        <v>94.192999999999998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5" t="s">
        <v>153</v>
      </c>
      <c r="AU528" s="255" t="s">
        <v>87</v>
      </c>
      <c r="AV528" s="14" t="s">
        <v>87</v>
      </c>
      <c r="AW528" s="14" t="s">
        <v>39</v>
      </c>
      <c r="AX528" s="14" t="s">
        <v>78</v>
      </c>
      <c r="AY528" s="255" t="s">
        <v>141</v>
      </c>
    </row>
    <row r="529" s="13" customFormat="1">
      <c r="A529" s="13"/>
      <c r="B529" s="234"/>
      <c r="C529" s="235"/>
      <c r="D529" s="236" t="s">
        <v>153</v>
      </c>
      <c r="E529" s="237" t="s">
        <v>32</v>
      </c>
      <c r="F529" s="238" t="s">
        <v>422</v>
      </c>
      <c r="G529" s="235"/>
      <c r="H529" s="237" t="s">
        <v>32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153</v>
      </c>
      <c r="AU529" s="244" t="s">
        <v>87</v>
      </c>
      <c r="AV529" s="13" t="s">
        <v>85</v>
      </c>
      <c r="AW529" s="13" t="s">
        <v>39</v>
      </c>
      <c r="AX529" s="13" t="s">
        <v>78</v>
      </c>
      <c r="AY529" s="244" t="s">
        <v>141</v>
      </c>
    </row>
    <row r="530" s="14" customFormat="1">
      <c r="A530" s="14"/>
      <c r="B530" s="245"/>
      <c r="C530" s="246"/>
      <c r="D530" s="236" t="s">
        <v>153</v>
      </c>
      <c r="E530" s="247" t="s">
        <v>32</v>
      </c>
      <c r="F530" s="248" t="s">
        <v>423</v>
      </c>
      <c r="G530" s="246"/>
      <c r="H530" s="249">
        <v>-6.6870000000000003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153</v>
      </c>
      <c r="AU530" s="255" t="s">
        <v>87</v>
      </c>
      <c r="AV530" s="14" t="s">
        <v>87</v>
      </c>
      <c r="AW530" s="14" t="s">
        <v>39</v>
      </c>
      <c r="AX530" s="14" t="s">
        <v>78</v>
      </c>
      <c r="AY530" s="255" t="s">
        <v>141</v>
      </c>
    </row>
    <row r="531" s="13" customFormat="1">
      <c r="A531" s="13"/>
      <c r="B531" s="234"/>
      <c r="C531" s="235"/>
      <c r="D531" s="236" t="s">
        <v>153</v>
      </c>
      <c r="E531" s="237" t="s">
        <v>32</v>
      </c>
      <c r="F531" s="238" t="s">
        <v>424</v>
      </c>
      <c r="G531" s="235"/>
      <c r="H531" s="237" t="s">
        <v>32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4" t="s">
        <v>153</v>
      </c>
      <c r="AU531" s="244" t="s">
        <v>87</v>
      </c>
      <c r="AV531" s="13" t="s">
        <v>85</v>
      </c>
      <c r="AW531" s="13" t="s">
        <v>39</v>
      </c>
      <c r="AX531" s="13" t="s">
        <v>78</v>
      </c>
      <c r="AY531" s="244" t="s">
        <v>141</v>
      </c>
    </row>
    <row r="532" s="14" customFormat="1">
      <c r="A532" s="14"/>
      <c r="B532" s="245"/>
      <c r="C532" s="246"/>
      <c r="D532" s="236" t="s">
        <v>153</v>
      </c>
      <c r="E532" s="247" t="s">
        <v>32</v>
      </c>
      <c r="F532" s="248" t="s">
        <v>425</v>
      </c>
      <c r="G532" s="246"/>
      <c r="H532" s="249">
        <v>235.00700000000001</v>
      </c>
      <c r="I532" s="250"/>
      <c r="J532" s="246"/>
      <c r="K532" s="246"/>
      <c r="L532" s="251"/>
      <c r="M532" s="252"/>
      <c r="N532" s="253"/>
      <c r="O532" s="253"/>
      <c r="P532" s="253"/>
      <c r="Q532" s="253"/>
      <c r="R532" s="253"/>
      <c r="S532" s="253"/>
      <c r="T532" s="25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5" t="s">
        <v>153</v>
      </c>
      <c r="AU532" s="255" t="s">
        <v>87</v>
      </c>
      <c r="AV532" s="14" t="s">
        <v>87</v>
      </c>
      <c r="AW532" s="14" t="s">
        <v>39</v>
      </c>
      <c r="AX532" s="14" t="s">
        <v>78</v>
      </c>
      <c r="AY532" s="255" t="s">
        <v>141</v>
      </c>
    </row>
    <row r="533" s="13" customFormat="1">
      <c r="A533" s="13"/>
      <c r="B533" s="234"/>
      <c r="C533" s="235"/>
      <c r="D533" s="236" t="s">
        <v>153</v>
      </c>
      <c r="E533" s="237" t="s">
        <v>32</v>
      </c>
      <c r="F533" s="238" t="s">
        <v>426</v>
      </c>
      <c r="G533" s="235"/>
      <c r="H533" s="237" t="s">
        <v>32</v>
      </c>
      <c r="I533" s="239"/>
      <c r="J533" s="235"/>
      <c r="K533" s="235"/>
      <c r="L533" s="240"/>
      <c r="M533" s="241"/>
      <c r="N533" s="242"/>
      <c r="O533" s="242"/>
      <c r="P533" s="242"/>
      <c r="Q533" s="242"/>
      <c r="R533" s="242"/>
      <c r="S533" s="242"/>
      <c r="T533" s="24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4" t="s">
        <v>153</v>
      </c>
      <c r="AU533" s="244" t="s">
        <v>87</v>
      </c>
      <c r="AV533" s="13" t="s">
        <v>85</v>
      </c>
      <c r="AW533" s="13" t="s">
        <v>39</v>
      </c>
      <c r="AX533" s="13" t="s">
        <v>78</v>
      </c>
      <c r="AY533" s="244" t="s">
        <v>141</v>
      </c>
    </row>
    <row r="534" s="14" customFormat="1">
      <c r="A534" s="14"/>
      <c r="B534" s="245"/>
      <c r="C534" s="246"/>
      <c r="D534" s="236" t="s">
        <v>153</v>
      </c>
      <c r="E534" s="247" t="s">
        <v>32</v>
      </c>
      <c r="F534" s="248" t="s">
        <v>427</v>
      </c>
      <c r="G534" s="246"/>
      <c r="H534" s="249">
        <v>155.52799999999999</v>
      </c>
      <c r="I534" s="250"/>
      <c r="J534" s="246"/>
      <c r="K534" s="246"/>
      <c r="L534" s="251"/>
      <c r="M534" s="252"/>
      <c r="N534" s="253"/>
      <c r="O534" s="253"/>
      <c r="P534" s="253"/>
      <c r="Q534" s="253"/>
      <c r="R534" s="253"/>
      <c r="S534" s="253"/>
      <c r="T534" s="25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5" t="s">
        <v>153</v>
      </c>
      <c r="AU534" s="255" t="s">
        <v>87</v>
      </c>
      <c r="AV534" s="14" t="s">
        <v>87</v>
      </c>
      <c r="AW534" s="14" t="s">
        <v>39</v>
      </c>
      <c r="AX534" s="14" t="s">
        <v>78</v>
      </c>
      <c r="AY534" s="255" t="s">
        <v>141</v>
      </c>
    </row>
    <row r="535" s="14" customFormat="1">
      <c r="A535" s="14"/>
      <c r="B535" s="245"/>
      <c r="C535" s="246"/>
      <c r="D535" s="236" t="s">
        <v>153</v>
      </c>
      <c r="E535" s="247" t="s">
        <v>32</v>
      </c>
      <c r="F535" s="248" t="s">
        <v>428</v>
      </c>
      <c r="G535" s="246"/>
      <c r="H535" s="249">
        <v>48.615000000000002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153</v>
      </c>
      <c r="AU535" s="255" t="s">
        <v>87</v>
      </c>
      <c r="AV535" s="14" t="s">
        <v>87</v>
      </c>
      <c r="AW535" s="14" t="s">
        <v>39</v>
      </c>
      <c r="AX535" s="14" t="s">
        <v>78</v>
      </c>
      <c r="AY535" s="255" t="s">
        <v>141</v>
      </c>
    </row>
    <row r="536" s="13" customFormat="1">
      <c r="A536" s="13"/>
      <c r="B536" s="234"/>
      <c r="C536" s="235"/>
      <c r="D536" s="236" t="s">
        <v>153</v>
      </c>
      <c r="E536" s="237" t="s">
        <v>32</v>
      </c>
      <c r="F536" s="238" t="s">
        <v>429</v>
      </c>
      <c r="G536" s="235"/>
      <c r="H536" s="237" t="s">
        <v>32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4" t="s">
        <v>153</v>
      </c>
      <c r="AU536" s="244" t="s">
        <v>87</v>
      </c>
      <c r="AV536" s="13" t="s">
        <v>85</v>
      </c>
      <c r="AW536" s="13" t="s">
        <v>39</v>
      </c>
      <c r="AX536" s="13" t="s">
        <v>78</v>
      </c>
      <c r="AY536" s="244" t="s">
        <v>141</v>
      </c>
    </row>
    <row r="537" s="14" customFormat="1">
      <c r="A537" s="14"/>
      <c r="B537" s="245"/>
      <c r="C537" s="246"/>
      <c r="D537" s="236" t="s">
        <v>153</v>
      </c>
      <c r="E537" s="247" t="s">
        <v>32</v>
      </c>
      <c r="F537" s="248" t="s">
        <v>430</v>
      </c>
      <c r="G537" s="246"/>
      <c r="H537" s="249">
        <v>219.24500000000001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153</v>
      </c>
      <c r="AU537" s="255" t="s">
        <v>87</v>
      </c>
      <c r="AV537" s="14" t="s">
        <v>87</v>
      </c>
      <c r="AW537" s="14" t="s">
        <v>39</v>
      </c>
      <c r="AX537" s="14" t="s">
        <v>78</v>
      </c>
      <c r="AY537" s="255" t="s">
        <v>141</v>
      </c>
    </row>
    <row r="538" s="14" customFormat="1">
      <c r="A538" s="14"/>
      <c r="B538" s="245"/>
      <c r="C538" s="246"/>
      <c r="D538" s="236" t="s">
        <v>153</v>
      </c>
      <c r="E538" s="247" t="s">
        <v>32</v>
      </c>
      <c r="F538" s="248" t="s">
        <v>431</v>
      </c>
      <c r="G538" s="246"/>
      <c r="H538" s="249">
        <v>-0.378</v>
      </c>
      <c r="I538" s="250"/>
      <c r="J538" s="246"/>
      <c r="K538" s="246"/>
      <c r="L538" s="251"/>
      <c r="M538" s="252"/>
      <c r="N538" s="253"/>
      <c r="O538" s="253"/>
      <c r="P538" s="253"/>
      <c r="Q538" s="253"/>
      <c r="R538" s="253"/>
      <c r="S538" s="253"/>
      <c r="T538" s="25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5" t="s">
        <v>153</v>
      </c>
      <c r="AU538" s="255" t="s">
        <v>87</v>
      </c>
      <c r="AV538" s="14" t="s">
        <v>87</v>
      </c>
      <c r="AW538" s="14" t="s">
        <v>39</v>
      </c>
      <c r="AX538" s="14" t="s">
        <v>78</v>
      </c>
      <c r="AY538" s="255" t="s">
        <v>141</v>
      </c>
    </row>
    <row r="539" s="16" customFormat="1">
      <c r="A539" s="16"/>
      <c r="B539" s="267"/>
      <c r="C539" s="268"/>
      <c r="D539" s="236" t="s">
        <v>153</v>
      </c>
      <c r="E539" s="269" t="s">
        <v>32</v>
      </c>
      <c r="F539" s="270" t="s">
        <v>287</v>
      </c>
      <c r="G539" s="268"/>
      <c r="H539" s="271">
        <v>1057.5119999999999</v>
      </c>
      <c r="I539" s="272"/>
      <c r="J539" s="268"/>
      <c r="K539" s="268"/>
      <c r="L539" s="273"/>
      <c r="M539" s="274"/>
      <c r="N539" s="275"/>
      <c r="O539" s="275"/>
      <c r="P539" s="275"/>
      <c r="Q539" s="275"/>
      <c r="R539" s="275"/>
      <c r="S539" s="275"/>
      <c r="T539" s="276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T539" s="277" t="s">
        <v>153</v>
      </c>
      <c r="AU539" s="277" t="s">
        <v>87</v>
      </c>
      <c r="AV539" s="16" t="s">
        <v>230</v>
      </c>
      <c r="AW539" s="16" t="s">
        <v>39</v>
      </c>
      <c r="AX539" s="16" t="s">
        <v>78</v>
      </c>
      <c r="AY539" s="277" t="s">
        <v>141</v>
      </c>
    </row>
    <row r="540" s="15" customFormat="1">
      <c r="A540" s="15"/>
      <c r="B540" s="256"/>
      <c r="C540" s="257"/>
      <c r="D540" s="236" t="s">
        <v>153</v>
      </c>
      <c r="E540" s="258" t="s">
        <v>32</v>
      </c>
      <c r="F540" s="259" t="s">
        <v>223</v>
      </c>
      <c r="G540" s="257"/>
      <c r="H540" s="260">
        <v>1057.5119999999999</v>
      </c>
      <c r="I540" s="261"/>
      <c r="J540" s="257"/>
      <c r="K540" s="257"/>
      <c r="L540" s="262"/>
      <c r="M540" s="263"/>
      <c r="N540" s="264"/>
      <c r="O540" s="264"/>
      <c r="P540" s="264"/>
      <c r="Q540" s="264"/>
      <c r="R540" s="264"/>
      <c r="S540" s="264"/>
      <c r="T540" s="26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6" t="s">
        <v>153</v>
      </c>
      <c r="AU540" s="266" t="s">
        <v>87</v>
      </c>
      <c r="AV540" s="15" t="s">
        <v>149</v>
      </c>
      <c r="AW540" s="15" t="s">
        <v>39</v>
      </c>
      <c r="AX540" s="15" t="s">
        <v>85</v>
      </c>
      <c r="AY540" s="266" t="s">
        <v>141</v>
      </c>
    </row>
    <row r="541" s="2" customFormat="1" ht="21.75" customHeight="1">
      <c r="A541" s="42"/>
      <c r="B541" s="43"/>
      <c r="C541" s="216" t="s">
        <v>7</v>
      </c>
      <c r="D541" s="216" t="s">
        <v>144</v>
      </c>
      <c r="E541" s="217" t="s">
        <v>432</v>
      </c>
      <c r="F541" s="218" t="s">
        <v>433</v>
      </c>
      <c r="G541" s="219" t="s">
        <v>147</v>
      </c>
      <c r="H541" s="220">
        <v>1057.5119999999999</v>
      </c>
      <c r="I541" s="221"/>
      <c r="J541" s="222">
        <f>ROUND(I541*H541,2)</f>
        <v>0</v>
      </c>
      <c r="K541" s="218" t="s">
        <v>148</v>
      </c>
      <c r="L541" s="48"/>
      <c r="M541" s="223" t="s">
        <v>32</v>
      </c>
      <c r="N541" s="224" t="s">
        <v>49</v>
      </c>
      <c r="O541" s="88"/>
      <c r="P541" s="225">
        <f>O541*H541</f>
        <v>0</v>
      </c>
      <c r="Q541" s="225">
        <v>0</v>
      </c>
      <c r="R541" s="225">
        <f>Q541*H541</f>
        <v>0</v>
      </c>
      <c r="S541" s="225">
        <v>0</v>
      </c>
      <c r="T541" s="226">
        <f>S541*H541</f>
        <v>0</v>
      </c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R541" s="227" t="s">
        <v>149</v>
      </c>
      <c r="AT541" s="227" t="s">
        <v>144</v>
      </c>
      <c r="AU541" s="227" t="s">
        <v>87</v>
      </c>
      <c r="AY541" s="20" t="s">
        <v>141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20" t="s">
        <v>85</v>
      </c>
      <c r="BK541" s="228">
        <f>ROUND(I541*H541,2)</f>
        <v>0</v>
      </c>
      <c r="BL541" s="20" t="s">
        <v>149</v>
      </c>
      <c r="BM541" s="227" t="s">
        <v>434</v>
      </c>
    </row>
    <row r="542" s="2" customFormat="1">
      <c r="A542" s="42"/>
      <c r="B542" s="43"/>
      <c r="C542" s="44"/>
      <c r="D542" s="229" t="s">
        <v>151</v>
      </c>
      <c r="E542" s="44"/>
      <c r="F542" s="230" t="s">
        <v>435</v>
      </c>
      <c r="G542" s="44"/>
      <c r="H542" s="44"/>
      <c r="I542" s="231"/>
      <c r="J542" s="44"/>
      <c r="K542" s="44"/>
      <c r="L542" s="48"/>
      <c r="M542" s="232"/>
      <c r="N542" s="233"/>
      <c r="O542" s="88"/>
      <c r="P542" s="88"/>
      <c r="Q542" s="88"/>
      <c r="R542" s="88"/>
      <c r="S542" s="88"/>
      <c r="T542" s="89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T542" s="20" t="s">
        <v>151</v>
      </c>
      <c r="AU542" s="20" t="s">
        <v>87</v>
      </c>
    </row>
    <row r="543" s="13" customFormat="1">
      <c r="A543" s="13"/>
      <c r="B543" s="234"/>
      <c r="C543" s="235"/>
      <c r="D543" s="236" t="s">
        <v>153</v>
      </c>
      <c r="E543" s="237" t="s">
        <v>32</v>
      </c>
      <c r="F543" s="238" t="s">
        <v>436</v>
      </c>
      <c r="G543" s="235"/>
      <c r="H543" s="237" t="s">
        <v>32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153</v>
      </c>
      <c r="AU543" s="244" t="s">
        <v>87</v>
      </c>
      <c r="AV543" s="13" t="s">
        <v>85</v>
      </c>
      <c r="AW543" s="13" t="s">
        <v>39</v>
      </c>
      <c r="AX543" s="13" t="s">
        <v>78</v>
      </c>
      <c r="AY543" s="244" t="s">
        <v>141</v>
      </c>
    </row>
    <row r="544" s="14" customFormat="1">
      <c r="A544" s="14"/>
      <c r="B544" s="245"/>
      <c r="C544" s="246"/>
      <c r="D544" s="236" t="s">
        <v>153</v>
      </c>
      <c r="E544" s="247" t="s">
        <v>32</v>
      </c>
      <c r="F544" s="248" t="s">
        <v>437</v>
      </c>
      <c r="G544" s="246"/>
      <c r="H544" s="249">
        <v>1057.5119999999999</v>
      </c>
      <c r="I544" s="250"/>
      <c r="J544" s="246"/>
      <c r="K544" s="246"/>
      <c r="L544" s="251"/>
      <c r="M544" s="252"/>
      <c r="N544" s="253"/>
      <c r="O544" s="253"/>
      <c r="P544" s="253"/>
      <c r="Q544" s="253"/>
      <c r="R544" s="253"/>
      <c r="S544" s="253"/>
      <c r="T544" s="25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5" t="s">
        <v>153</v>
      </c>
      <c r="AU544" s="255" t="s">
        <v>87</v>
      </c>
      <c r="AV544" s="14" t="s">
        <v>87</v>
      </c>
      <c r="AW544" s="14" t="s">
        <v>39</v>
      </c>
      <c r="AX544" s="14" t="s">
        <v>85</v>
      </c>
      <c r="AY544" s="255" t="s">
        <v>141</v>
      </c>
    </row>
    <row r="545" s="2" customFormat="1" ht="16.5" customHeight="1">
      <c r="A545" s="42"/>
      <c r="B545" s="43"/>
      <c r="C545" s="216" t="s">
        <v>438</v>
      </c>
      <c r="D545" s="216" t="s">
        <v>144</v>
      </c>
      <c r="E545" s="217" t="s">
        <v>439</v>
      </c>
      <c r="F545" s="218" t="s">
        <v>440</v>
      </c>
      <c r="G545" s="219" t="s">
        <v>147</v>
      </c>
      <c r="H545" s="220">
        <v>1057.5119999999999</v>
      </c>
      <c r="I545" s="221"/>
      <c r="J545" s="222">
        <f>ROUND(I545*H545,2)</f>
        <v>0</v>
      </c>
      <c r="K545" s="218" t="s">
        <v>32</v>
      </c>
      <c r="L545" s="48"/>
      <c r="M545" s="223" t="s">
        <v>32</v>
      </c>
      <c r="N545" s="224" t="s">
        <v>49</v>
      </c>
      <c r="O545" s="88"/>
      <c r="P545" s="225">
        <f>O545*H545</f>
        <v>0</v>
      </c>
      <c r="Q545" s="225">
        <v>0.00013999999999999999</v>
      </c>
      <c r="R545" s="225">
        <f>Q545*H545</f>
        <v>0.14805167999999999</v>
      </c>
      <c r="S545" s="225">
        <v>0</v>
      </c>
      <c r="T545" s="226">
        <f>S545*H545</f>
        <v>0</v>
      </c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R545" s="227" t="s">
        <v>149</v>
      </c>
      <c r="AT545" s="227" t="s">
        <v>144</v>
      </c>
      <c r="AU545" s="227" t="s">
        <v>87</v>
      </c>
      <c r="AY545" s="20" t="s">
        <v>141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20" t="s">
        <v>85</v>
      </c>
      <c r="BK545" s="228">
        <f>ROUND(I545*H545,2)</f>
        <v>0</v>
      </c>
      <c r="BL545" s="20" t="s">
        <v>149</v>
      </c>
      <c r="BM545" s="227" t="s">
        <v>441</v>
      </c>
    </row>
    <row r="546" s="13" customFormat="1">
      <c r="A546" s="13"/>
      <c r="B546" s="234"/>
      <c r="C546" s="235"/>
      <c r="D546" s="236" t="s">
        <v>153</v>
      </c>
      <c r="E546" s="237" t="s">
        <v>32</v>
      </c>
      <c r="F546" s="238" t="s">
        <v>436</v>
      </c>
      <c r="G546" s="235"/>
      <c r="H546" s="237" t="s">
        <v>32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153</v>
      </c>
      <c r="AU546" s="244" t="s">
        <v>87</v>
      </c>
      <c r="AV546" s="13" t="s">
        <v>85</v>
      </c>
      <c r="AW546" s="13" t="s">
        <v>39</v>
      </c>
      <c r="AX546" s="13" t="s">
        <v>78</v>
      </c>
      <c r="AY546" s="244" t="s">
        <v>141</v>
      </c>
    </row>
    <row r="547" s="14" customFormat="1">
      <c r="A547" s="14"/>
      <c r="B547" s="245"/>
      <c r="C547" s="246"/>
      <c r="D547" s="236" t="s">
        <v>153</v>
      </c>
      <c r="E547" s="247" t="s">
        <v>32</v>
      </c>
      <c r="F547" s="248" t="s">
        <v>437</v>
      </c>
      <c r="G547" s="246"/>
      <c r="H547" s="249">
        <v>1057.5119999999999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153</v>
      </c>
      <c r="AU547" s="255" t="s">
        <v>87</v>
      </c>
      <c r="AV547" s="14" t="s">
        <v>87</v>
      </c>
      <c r="AW547" s="14" t="s">
        <v>39</v>
      </c>
      <c r="AX547" s="14" t="s">
        <v>85</v>
      </c>
      <c r="AY547" s="255" t="s">
        <v>141</v>
      </c>
    </row>
    <row r="548" s="12" customFormat="1" ht="22.8" customHeight="1">
      <c r="A548" s="12"/>
      <c r="B548" s="200"/>
      <c r="C548" s="201"/>
      <c r="D548" s="202" t="s">
        <v>77</v>
      </c>
      <c r="E548" s="214" t="s">
        <v>442</v>
      </c>
      <c r="F548" s="214" t="s">
        <v>443</v>
      </c>
      <c r="G548" s="201"/>
      <c r="H548" s="201"/>
      <c r="I548" s="204"/>
      <c r="J548" s="215">
        <f>BK548</f>
        <v>0</v>
      </c>
      <c r="K548" s="201"/>
      <c r="L548" s="206"/>
      <c r="M548" s="207"/>
      <c r="N548" s="208"/>
      <c r="O548" s="208"/>
      <c r="P548" s="209">
        <f>SUM(P549:P691)</f>
        <v>0</v>
      </c>
      <c r="Q548" s="208"/>
      <c r="R548" s="209">
        <f>SUM(R549:R691)</f>
        <v>0</v>
      </c>
      <c r="S548" s="208"/>
      <c r="T548" s="210">
        <f>SUM(T549:T691)</f>
        <v>18.984731999999997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11" t="s">
        <v>85</v>
      </c>
      <c r="AT548" s="212" t="s">
        <v>77</v>
      </c>
      <c r="AU548" s="212" t="s">
        <v>85</v>
      </c>
      <c r="AY548" s="211" t="s">
        <v>141</v>
      </c>
      <c r="BK548" s="213">
        <f>SUM(BK549:BK691)</f>
        <v>0</v>
      </c>
    </row>
    <row r="549" s="2" customFormat="1" ht="24.15" customHeight="1">
      <c r="A549" s="42"/>
      <c r="B549" s="43"/>
      <c r="C549" s="216" t="s">
        <v>444</v>
      </c>
      <c r="D549" s="216" t="s">
        <v>144</v>
      </c>
      <c r="E549" s="217" t="s">
        <v>445</v>
      </c>
      <c r="F549" s="218" t="s">
        <v>446</v>
      </c>
      <c r="G549" s="219" t="s">
        <v>447</v>
      </c>
      <c r="H549" s="220">
        <v>1.732</v>
      </c>
      <c r="I549" s="221"/>
      <c r="J549" s="222">
        <f>ROUND(I549*H549,2)</f>
        <v>0</v>
      </c>
      <c r="K549" s="218" t="s">
        <v>148</v>
      </c>
      <c r="L549" s="48"/>
      <c r="M549" s="223" t="s">
        <v>32</v>
      </c>
      <c r="N549" s="224" t="s">
        <v>49</v>
      </c>
      <c r="O549" s="88"/>
      <c r="P549" s="225">
        <f>O549*H549</f>
        <v>0</v>
      </c>
      <c r="Q549" s="225">
        <v>0</v>
      </c>
      <c r="R549" s="225">
        <f>Q549*H549</f>
        <v>0</v>
      </c>
      <c r="S549" s="225">
        <v>1.8</v>
      </c>
      <c r="T549" s="226">
        <f>S549*H549</f>
        <v>3.1175999999999999</v>
      </c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R549" s="227" t="s">
        <v>149</v>
      </c>
      <c r="AT549" s="227" t="s">
        <v>144</v>
      </c>
      <c r="AU549" s="227" t="s">
        <v>87</v>
      </c>
      <c r="AY549" s="20" t="s">
        <v>141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20" t="s">
        <v>85</v>
      </c>
      <c r="BK549" s="228">
        <f>ROUND(I549*H549,2)</f>
        <v>0</v>
      </c>
      <c r="BL549" s="20" t="s">
        <v>149</v>
      </c>
      <c r="BM549" s="227" t="s">
        <v>448</v>
      </c>
    </row>
    <row r="550" s="2" customFormat="1">
      <c r="A550" s="42"/>
      <c r="B550" s="43"/>
      <c r="C550" s="44"/>
      <c r="D550" s="229" t="s">
        <v>151</v>
      </c>
      <c r="E550" s="44"/>
      <c r="F550" s="230" t="s">
        <v>449</v>
      </c>
      <c r="G550" s="44"/>
      <c r="H550" s="44"/>
      <c r="I550" s="231"/>
      <c r="J550" s="44"/>
      <c r="K550" s="44"/>
      <c r="L550" s="48"/>
      <c r="M550" s="232"/>
      <c r="N550" s="233"/>
      <c r="O550" s="88"/>
      <c r="P550" s="88"/>
      <c r="Q550" s="88"/>
      <c r="R550" s="88"/>
      <c r="S550" s="88"/>
      <c r="T550" s="89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T550" s="20" t="s">
        <v>151</v>
      </c>
      <c r="AU550" s="20" t="s">
        <v>87</v>
      </c>
    </row>
    <row r="551" s="13" customFormat="1">
      <c r="A551" s="13"/>
      <c r="B551" s="234"/>
      <c r="C551" s="235"/>
      <c r="D551" s="236" t="s">
        <v>153</v>
      </c>
      <c r="E551" s="237" t="s">
        <v>32</v>
      </c>
      <c r="F551" s="238" t="s">
        <v>450</v>
      </c>
      <c r="G551" s="235"/>
      <c r="H551" s="237" t="s">
        <v>32</v>
      </c>
      <c r="I551" s="239"/>
      <c r="J551" s="235"/>
      <c r="K551" s="235"/>
      <c r="L551" s="240"/>
      <c r="M551" s="241"/>
      <c r="N551" s="242"/>
      <c r="O551" s="242"/>
      <c r="P551" s="242"/>
      <c r="Q551" s="242"/>
      <c r="R551" s="242"/>
      <c r="S551" s="242"/>
      <c r="T551" s="24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4" t="s">
        <v>153</v>
      </c>
      <c r="AU551" s="244" t="s">
        <v>87</v>
      </c>
      <c r="AV551" s="13" t="s">
        <v>85</v>
      </c>
      <c r="AW551" s="13" t="s">
        <v>39</v>
      </c>
      <c r="AX551" s="13" t="s">
        <v>78</v>
      </c>
      <c r="AY551" s="244" t="s">
        <v>141</v>
      </c>
    </row>
    <row r="552" s="13" customFormat="1">
      <c r="A552" s="13"/>
      <c r="B552" s="234"/>
      <c r="C552" s="235"/>
      <c r="D552" s="236" t="s">
        <v>153</v>
      </c>
      <c r="E552" s="237" t="s">
        <v>32</v>
      </c>
      <c r="F552" s="238" t="s">
        <v>451</v>
      </c>
      <c r="G552" s="235"/>
      <c r="H552" s="237" t="s">
        <v>32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4" t="s">
        <v>153</v>
      </c>
      <c r="AU552" s="244" t="s">
        <v>87</v>
      </c>
      <c r="AV552" s="13" t="s">
        <v>85</v>
      </c>
      <c r="AW552" s="13" t="s">
        <v>39</v>
      </c>
      <c r="AX552" s="13" t="s">
        <v>78</v>
      </c>
      <c r="AY552" s="244" t="s">
        <v>141</v>
      </c>
    </row>
    <row r="553" s="14" customFormat="1">
      <c r="A553" s="14"/>
      <c r="B553" s="245"/>
      <c r="C553" s="246"/>
      <c r="D553" s="236" t="s">
        <v>153</v>
      </c>
      <c r="E553" s="247" t="s">
        <v>32</v>
      </c>
      <c r="F553" s="248" t="s">
        <v>452</v>
      </c>
      <c r="G553" s="246"/>
      <c r="H553" s="249">
        <v>1.732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5" t="s">
        <v>153</v>
      </c>
      <c r="AU553" s="255" t="s">
        <v>87</v>
      </c>
      <c r="AV553" s="14" t="s">
        <v>87</v>
      </c>
      <c r="AW553" s="14" t="s">
        <v>39</v>
      </c>
      <c r="AX553" s="14" t="s">
        <v>78</v>
      </c>
      <c r="AY553" s="255" t="s">
        <v>141</v>
      </c>
    </row>
    <row r="554" s="15" customFormat="1">
      <c r="A554" s="15"/>
      <c r="B554" s="256"/>
      <c r="C554" s="257"/>
      <c r="D554" s="236" t="s">
        <v>153</v>
      </c>
      <c r="E554" s="258" t="s">
        <v>32</v>
      </c>
      <c r="F554" s="259" t="s">
        <v>223</v>
      </c>
      <c r="G554" s="257"/>
      <c r="H554" s="260">
        <v>1.732</v>
      </c>
      <c r="I554" s="261"/>
      <c r="J554" s="257"/>
      <c r="K554" s="257"/>
      <c r="L554" s="262"/>
      <c r="M554" s="263"/>
      <c r="N554" s="264"/>
      <c r="O554" s="264"/>
      <c r="P554" s="264"/>
      <c r="Q554" s="264"/>
      <c r="R554" s="264"/>
      <c r="S554" s="264"/>
      <c r="T554" s="26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6" t="s">
        <v>153</v>
      </c>
      <c r="AU554" s="266" t="s">
        <v>87</v>
      </c>
      <c r="AV554" s="15" t="s">
        <v>149</v>
      </c>
      <c r="AW554" s="15" t="s">
        <v>39</v>
      </c>
      <c r="AX554" s="15" t="s">
        <v>85</v>
      </c>
      <c r="AY554" s="266" t="s">
        <v>141</v>
      </c>
    </row>
    <row r="555" s="2" customFormat="1" ht="33" customHeight="1">
      <c r="A555" s="42"/>
      <c r="B555" s="43"/>
      <c r="C555" s="216" t="s">
        <v>453</v>
      </c>
      <c r="D555" s="216" t="s">
        <v>144</v>
      </c>
      <c r="E555" s="217" t="s">
        <v>454</v>
      </c>
      <c r="F555" s="218" t="s">
        <v>455</v>
      </c>
      <c r="G555" s="219" t="s">
        <v>147</v>
      </c>
      <c r="H555" s="220">
        <v>10.744</v>
      </c>
      <c r="I555" s="221"/>
      <c r="J555" s="222">
        <f>ROUND(I555*H555,2)</f>
        <v>0</v>
      </c>
      <c r="K555" s="218" t="s">
        <v>148</v>
      </c>
      <c r="L555" s="48"/>
      <c r="M555" s="223" t="s">
        <v>32</v>
      </c>
      <c r="N555" s="224" t="s">
        <v>49</v>
      </c>
      <c r="O555" s="88"/>
      <c r="P555" s="225">
        <f>O555*H555</f>
        <v>0</v>
      </c>
      <c r="Q555" s="225">
        <v>0</v>
      </c>
      <c r="R555" s="225">
        <f>Q555*H555</f>
        <v>0</v>
      </c>
      <c r="S555" s="225">
        <v>0.27500000000000002</v>
      </c>
      <c r="T555" s="226">
        <f>S555*H555</f>
        <v>2.9546000000000001</v>
      </c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R555" s="227" t="s">
        <v>149</v>
      </c>
      <c r="AT555" s="227" t="s">
        <v>144</v>
      </c>
      <c r="AU555" s="227" t="s">
        <v>87</v>
      </c>
      <c r="AY555" s="20" t="s">
        <v>141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20" t="s">
        <v>85</v>
      </c>
      <c r="BK555" s="228">
        <f>ROUND(I555*H555,2)</f>
        <v>0</v>
      </c>
      <c r="BL555" s="20" t="s">
        <v>149</v>
      </c>
      <c r="BM555" s="227" t="s">
        <v>456</v>
      </c>
    </row>
    <row r="556" s="2" customFormat="1">
      <c r="A556" s="42"/>
      <c r="B556" s="43"/>
      <c r="C556" s="44"/>
      <c r="D556" s="229" t="s">
        <v>151</v>
      </c>
      <c r="E556" s="44"/>
      <c r="F556" s="230" t="s">
        <v>457</v>
      </c>
      <c r="G556" s="44"/>
      <c r="H556" s="44"/>
      <c r="I556" s="231"/>
      <c r="J556" s="44"/>
      <c r="K556" s="44"/>
      <c r="L556" s="48"/>
      <c r="M556" s="232"/>
      <c r="N556" s="233"/>
      <c r="O556" s="88"/>
      <c r="P556" s="88"/>
      <c r="Q556" s="88"/>
      <c r="R556" s="88"/>
      <c r="S556" s="88"/>
      <c r="T556" s="89"/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T556" s="20" t="s">
        <v>151</v>
      </c>
      <c r="AU556" s="20" t="s">
        <v>87</v>
      </c>
    </row>
    <row r="557" s="13" customFormat="1">
      <c r="A557" s="13"/>
      <c r="B557" s="234"/>
      <c r="C557" s="235"/>
      <c r="D557" s="236" t="s">
        <v>153</v>
      </c>
      <c r="E557" s="237" t="s">
        <v>32</v>
      </c>
      <c r="F557" s="238" t="s">
        <v>458</v>
      </c>
      <c r="G557" s="235"/>
      <c r="H557" s="237" t="s">
        <v>32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153</v>
      </c>
      <c r="AU557" s="244" t="s">
        <v>87</v>
      </c>
      <c r="AV557" s="13" t="s">
        <v>85</v>
      </c>
      <c r="AW557" s="13" t="s">
        <v>39</v>
      </c>
      <c r="AX557" s="13" t="s">
        <v>78</v>
      </c>
      <c r="AY557" s="244" t="s">
        <v>141</v>
      </c>
    </row>
    <row r="558" s="13" customFormat="1">
      <c r="A558" s="13"/>
      <c r="B558" s="234"/>
      <c r="C558" s="235"/>
      <c r="D558" s="236" t="s">
        <v>153</v>
      </c>
      <c r="E558" s="237" t="s">
        <v>32</v>
      </c>
      <c r="F558" s="238" t="s">
        <v>459</v>
      </c>
      <c r="G558" s="235"/>
      <c r="H558" s="237" t="s">
        <v>32</v>
      </c>
      <c r="I558" s="239"/>
      <c r="J558" s="235"/>
      <c r="K558" s="235"/>
      <c r="L558" s="240"/>
      <c r="M558" s="241"/>
      <c r="N558" s="242"/>
      <c r="O558" s="242"/>
      <c r="P558" s="242"/>
      <c r="Q558" s="242"/>
      <c r="R558" s="242"/>
      <c r="S558" s="242"/>
      <c r="T558" s="24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4" t="s">
        <v>153</v>
      </c>
      <c r="AU558" s="244" t="s">
        <v>87</v>
      </c>
      <c r="AV558" s="13" t="s">
        <v>85</v>
      </c>
      <c r="AW558" s="13" t="s">
        <v>39</v>
      </c>
      <c r="AX558" s="13" t="s">
        <v>78</v>
      </c>
      <c r="AY558" s="244" t="s">
        <v>141</v>
      </c>
    </row>
    <row r="559" s="14" customFormat="1">
      <c r="A559" s="14"/>
      <c r="B559" s="245"/>
      <c r="C559" s="246"/>
      <c r="D559" s="236" t="s">
        <v>153</v>
      </c>
      <c r="E559" s="247" t="s">
        <v>32</v>
      </c>
      <c r="F559" s="248" t="s">
        <v>460</v>
      </c>
      <c r="G559" s="246"/>
      <c r="H559" s="249">
        <v>2.472</v>
      </c>
      <c r="I559" s="250"/>
      <c r="J559" s="246"/>
      <c r="K559" s="246"/>
      <c r="L559" s="251"/>
      <c r="M559" s="252"/>
      <c r="N559" s="253"/>
      <c r="O559" s="253"/>
      <c r="P559" s="253"/>
      <c r="Q559" s="253"/>
      <c r="R559" s="253"/>
      <c r="S559" s="253"/>
      <c r="T559" s="25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5" t="s">
        <v>153</v>
      </c>
      <c r="AU559" s="255" t="s">
        <v>87</v>
      </c>
      <c r="AV559" s="14" t="s">
        <v>87</v>
      </c>
      <c r="AW559" s="14" t="s">
        <v>39</v>
      </c>
      <c r="AX559" s="14" t="s">
        <v>78</v>
      </c>
      <c r="AY559" s="255" t="s">
        <v>141</v>
      </c>
    </row>
    <row r="560" s="13" customFormat="1">
      <c r="A560" s="13"/>
      <c r="B560" s="234"/>
      <c r="C560" s="235"/>
      <c r="D560" s="236" t="s">
        <v>153</v>
      </c>
      <c r="E560" s="237" t="s">
        <v>32</v>
      </c>
      <c r="F560" s="238" t="s">
        <v>459</v>
      </c>
      <c r="G560" s="235"/>
      <c r="H560" s="237" t="s">
        <v>32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153</v>
      </c>
      <c r="AU560" s="244" t="s">
        <v>87</v>
      </c>
      <c r="AV560" s="13" t="s">
        <v>85</v>
      </c>
      <c r="AW560" s="13" t="s">
        <v>39</v>
      </c>
      <c r="AX560" s="13" t="s">
        <v>78</v>
      </c>
      <c r="AY560" s="244" t="s">
        <v>141</v>
      </c>
    </row>
    <row r="561" s="14" customFormat="1">
      <c r="A561" s="14"/>
      <c r="B561" s="245"/>
      <c r="C561" s="246"/>
      <c r="D561" s="236" t="s">
        <v>153</v>
      </c>
      <c r="E561" s="247" t="s">
        <v>32</v>
      </c>
      <c r="F561" s="248" t="s">
        <v>461</v>
      </c>
      <c r="G561" s="246"/>
      <c r="H561" s="249">
        <v>4.532</v>
      </c>
      <c r="I561" s="250"/>
      <c r="J561" s="246"/>
      <c r="K561" s="246"/>
      <c r="L561" s="251"/>
      <c r="M561" s="252"/>
      <c r="N561" s="253"/>
      <c r="O561" s="253"/>
      <c r="P561" s="253"/>
      <c r="Q561" s="253"/>
      <c r="R561" s="253"/>
      <c r="S561" s="253"/>
      <c r="T561" s="25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5" t="s">
        <v>153</v>
      </c>
      <c r="AU561" s="255" t="s">
        <v>87</v>
      </c>
      <c r="AV561" s="14" t="s">
        <v>87</v>
      </c>
      <c r="AW561" s="14" t="s">
        <v>39</v>
      </c>
      <c r="AX561" s="14" t="s">
        <v>78</v>
      </c>
      <c r="AY561" s="255" t="s">
        <v>141</v>
      </c>
    </row>
    <row r="562" s="13" customFormat="1">
      <c r="A562" s="13"/>
      <c r="B562" s="234"/>
      <c r="C562" s="235"/>
      <c r="D562" s="236" t="s">
        <v>153</v>
      </c>
      <c r="E562" s="237" t="s">
        <v>32</v>
      </c>
      <c r="F562" s="238" t="s">
        <v>450</v>
      </c>
      <c r="G562" s="235"/>
      <c r="H562" s="237" t="s">
        <v>32</v>
      </c>
      <c r="I562" s="239"/>
      <c r="J562" s="235"/>
      <c r="K562" s="235"/>
      <c r="L562" s="240"/>
      <c r="M562" s="241"/>
      <c r="N562" s="242"/>
      <c r="O562" s="242"/>
      <c r="P562" s="242"/>
      <c r="Q562" s="242"/>
      <c r="R562" s="242"/>
      <c r="S562" s="242"/>
      <c r="T562" s="24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4" t="s">
        <v>153</v>
      </c>
      <c r="AU562" s="244" t="s">
        <v>87</v>
      </c>
      <c r="AV562" s="13" t="s">
        <v>85</v>
      </c>
      <c r="AW562" s="13" t="s">
        <v>39</v>
      </c>
      <c r="AX562" s="13" t="s">
        <v>78</v>
      </c>
      <c r="AY562" s="244" t="s">
        <v>141</v>
      </c>
    </row>
    <row r="563" s="13" customFormat="1">
      <c r="A563" s="13"/>
      <c r="B563" s="234"/>
      <c r="C563" s="235"/>
      <c r="D563" s="236" t="s">
        <v>153</v>
      </c>
      <c r="E563" s="237" t="s">
        <v>32</v>
      </c>
      <c r="F563" s="238" t="s">
        <v>451</v>
      </c>
      <c r="G563" s="235"/>
      <c r="H563" s="237" t="s">
        <v>32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4" t="s">
        <v>153</v>
      </c>
      <c r="AU563" s="244" t="s">
        <v>87</v>
      </c>
      <c r="AV563" s="13" t="s">
        <v>85</v>
      </c>
      <c r="AW563" s="13" t="s">
        <v>39</v>
      </c>
      <c r="AX563" s="13" t="s">
        <v>78</v>
      </c>
      <c r="AY563" s="244" t="s">
        <v>141</v>
      </c>
    </row>
    <row r="564" s="14" customFormat="1">
      <c r="A564" s="14"/>
      <c r="B564" s="245"/>
      <c r="C564" s="246"/>
      <c r="D564" s="236" t="s">
        <v>153</v>
      </c>
      <c r="E564" s="247" t="s">
        <v>32</v>
      </c>
      <c r="F564" s="248" t="s">
        <v>462</v>
      </c>
      <c r="G564" s="246"/>
      <c r="H564" s="249">
        <v>3.7400000000000002</v>
      </c>
      <c r="I564" s="250"/>
      <c r="J564" s="246"/>
      <c r="K564" s="246"/>
      <c r="L564" s="251"/>
      <c r="M564" s="252"/>
      <c r="N564" s="253"/>
      <c r="O564" s="253"/>
      <c r="P564" s="253"/>
      <c r="Q564" s="253"/>
      <c r="R564" s="253"/>
      <c r="S564" s="253"/>
      <c r="T564" s="25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5" t="s">
        <v>153</v>
      </c>
      <c r="AU564" s="255" t="s">
        <v>87</v>
      </c>
      <c r="AV564" s="14" t="s">
        <v>87</v>
      </c>
      <c r="AW564" s="14" t="s">
        <v>39</v>
      </c>
      <c r="AX564" s="14" t="s">
        <v>78</v>
      </c>
      <c r="AY564" s="255" t="s">
        <v>141</v>
      </c>
    </row>
    <row r="565" s="15" customFormat="1">
      <c r="A565" s="15"/>
      <c r="B565" s="256"/>
      <c r="C565" s="257"/>
      <c r="D565" s="236" t="s">
        <v>153</v>
      </c>
      <c r="E565" s="258" t="s">
        <v>32</v>
      </c>
      <c r="F565" s="259" t="s">
        <v>223</v>
      </c>
      <c r="G565" s="257"/>
      <c r="H565" s="260">
        <v>10.744</v>
      </c>
      <c r="I565" s="261"/>
      <c r="J565" s="257"/>
      <c r="K565" s="257"/>
      <c r="L565" s="262"/>
      <c r="M565" s="263"/>
      <c r="N565" s="264"/>
      <c r="O565" s="264"/>
      <c r="P565" s="264"/>
      <c r="Q565" s="264"/>
      <c r="R565" s="264"/>
      <c r="S565" s="264"/>
      <c r="T565" s="26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6" t="s">
        <v>153</v>
      </c>
      <c r="AU565" s="266" t="s">
        <v>87</v>
      </c>
      <c r="AV565" s="15" t="s">
        <v>149</v>
      </c>
      <c r="AW565" s="15" t="s">
        <v>39</v>
      </c>
      <c r="AX565" s="15" t="s">
        <v>85</v>
      </c>
      <c r="AY565" s="266" t="s">
        <v>141</v>
      </c>
    </row>
    <row r="566" s="2" customFormat="1" ht="24.15" customHeight="1">
      <c r="A566" s="42"/>
      <c r="B566" s="43"/>
      <c r="C566" s="216" t="s">
        <v>463</v>
      </c>
      <c r="D566" s="216" t="s">
        <v>144</v>
      </c>
      <c r="E566" s="217" t="s">
        <v>464</v>
      </c>
      <c r="F566" s="218" t="s">
        <v>465</v>
      </c>
      <c r="G566" s="219" t="s">
        <v>147</v>
      </c>
      <c r="H566" s="220">
        <v>9.9719999999999995</v>
      </c>
      <c r="I566" s="221"/>
      <c r="J566" s="222">
        <f>ROUND(I566*H566,2)</f>
        <v>0</v>
      </c>
      <c r="K566" s="218" t="s">
        <v>148</v>
      </c>
      <c r="L566" s="48"/>
      <c r="M566" s="223" t="s">
        <v>32</v>
      </c>
      <c r="N566" s="224" t="s">
        <v>49</v>
      </c>
      <c r="O566" s="88"/>
      <c r="P566" s="225">
        <f>O566*H566</f>
        <v>0</v>
      </c>
      <c r="Q566" s="225">
        <v>0</v>
      </c>
      <c r="R566" s="225">
        <f>Q566*H566</f>
        <v>0</v>
      </c>
      <c r="S566" s="225">
        <v>0.074999999999999997</v>
      </c>
      <c r="T566" s="226">
        <f>S566*H566</f>
        <v>0.7478999999999999</v>
      </c>
      <c r="U566" s="42"/>
      <c r="V566" s="42"/>
      <c r="W566" s="42"/>
      <c r="X566" s="42"/>
      <c r="Y566" s="42"/>
      <c r="Z566" s="42"/>
      <c r="AA566" s="42"/>
      <c r="AB566" s="42"/>
      <c r="AC566" s="42"/>
      <c r="AD566" s="42"/>
      <c r="AE566" s="42"/>
      <c r="AR566" s="227" t="s">
        <v>149</v>
      </c>
      <c r="AT566" s="227" t="s">
        <v>144</v>
      </c>
      <c r="AU566" s="227" t="s">
        <v>87</v>
      </c>
      <c r="AY566" s="20" t="s">
        <v>141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20" t="s">
        <v>85</v>
      </c>
      <c r="BK566" s="228">
        <f>ROUND(I566*H566,2)</f>
        <v>0</v>
      </c>
      <c r="BL566" s="20" t="s">
        <v>149</v>
      </c>
      <c r="BM566" s="227" t="s">
        <v>466</v>
      </c>
    </row>
    <row r="567" s="2" customFormat="1">
      <c r="A567" s="42"/>
      <c r="B567" s="43"/>
      <c r="C567" s="44"/>
      <c r="D567" s="229" t="s">
        <v>151</v>
      </c>
      <c r="E567" s="44"/>
      <c r="F567" s="230" t="s">
        <v>467</v>
      </c>
      <c r="G567" s="44"/>
      <c r="H567" s="44"/>
      <c r="I567" s="231"/>
      <c r="J567" s="44"/>
      <c r="K567" s="44"/>
      <c r="L567" s="48"/>
      <c r="M567" s="232"/>
      <c r="N567" s="233"/>
      <c r="O567" s="88"/>
      <c r="P567" s="88"/>
      <c r="Q567" s="88"/>
      <c r="R567" s="88"/>
      <c r="S567" s="88"/>
      <c r="T567" s="89"/>
      <c r="U567" s="42"/>
      <c r="V567" s="42"/>
      <c r="W567" s="42"/>
      <c r="X567" s="42"/>
      <c r="Y567" s="42"/>
      <c r="Z567" s="42"/>
      <c r="AA567" s="42"/>
      <c r="AB567" s="42"/>
      <c r="AC567" s="42"/>
      <c r="AD567" s="42"/>
      <c r="AE567" s="42"/>
      <c r="AT567" s="20" t="s">
        <v>151</v>
      </c>
      <c r="AU567" s="20" t="s">
        <v>87</v>
      </c>
    </row>
    <row r="568" s="13" customFormat="1">
      <c r="A568" s="13"/>
      <c r="B568" s="234"/>
      <c r="C568" s="235"/>
      <c r="D568" s="236" t="s">
        <v>153</v>
      </c>
      <c r="E568" s="237" t="s">
        <v>32</v>
      </c>
      <c r="F568" s="238" t="s">
        <v>156</v>
      </c>
      <c r="G568" s="235"/>
      <c r="H568" s="237" t="s">
        <v>32</v>
      </c>
      <c r="I568" s="239"/>
      <c r="J568" s="235"/>
      <c r="K568" s="235"/>
      <c r="L568" s="240"/>
      <c r="M568" s="241"/>
      <c r="N568" s="242"/>
      <c r="O568" s="242"/>
      <c r="P568" s="242"/>
      <c r="Q568" s="242"/>
      <c r="R568" s="242"/>
      <c r="S568" s="242"/>
      <c r="T568" s="24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4" t="s">
        <v>153</v>
      </c>
      <c r="AU568" s="244" t="s">
        <v>87</v>
      </c>
      <c r="AV568" s="13" t="s">
        <v>85</v>
      </c>
      <c r="AW568" s="13" t="s">
        <v>39</v>
      </c>
      <c r="AX568" s="13" t="s">
        <v>78</v>
      </c>
      <c r="AY568" s="244" t="s">
        <v>141</v>
      </c>
    </row>
    <row r="569" s="13" customFormat="1">
      <c r="A569" s="13"/>
      <c r="B569" s="234"/>
      <c r="C569" s="235"/>
      <c r="D569" s="236" t="s">
        <v>153</v>
      </c>
      <c r="E569" s="237" t="s">
        <v>32</v>
      </c>
      <c r="F569" s="238" t="s">
        <v>157</v>
      </c>
      <c r="G569" s="235"/>
      <c r="H569" s="237" t="s">
        <v>32</v>
      </c>
      <c r="I569" s="239"/>
      <c r="J569" s="235"/>
      <c r="K569" s="235"/>
      <c r="L569" s="240"/>
      <c r="M569" s="241"/>
      <c r="N569" s="242"/>
      <c r="O569" s="242"/>
      <c r="P569" s="242"/>
      <c r="Q569" s="242"/>
      <c r="R569" s="242"/>
      <c r="S569" s="242"/>
      <c r="T569" s="24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4" t="s">
        <v>153</v>
      </c>
      <c r="AU569" s="244" t="s">
        <v>87</v>
      </c>
      <c r="AV569" s="13" t="s">
        <v>85</v>
      </c>
      <c r="AW569" s="13" t="s">
        <v>39</v>
      </c>
      <c r="AX569" s="13" t="s">
        <v>78</v>
      </c>
      <c r="AY569" s="244" t="s">
        <v>141</v>
      </c>
    </row>
    <row r="570" s="14" customFormat="1">
      <c r="A570" s="14"/>
      <c r="B570" s="245"/>
      <c r="C570" s="246"/>
      <c r="D570" s="236" t="s">
        <v>153</v>
      </c>
      <c r="E570" s="247" t="s">
        <v>32</v>
      </c>
      <c r="F570" s="248" t="s">
        <v>468</v>
      </c>
      <c r="G570" s="246"/>
      <c r="H570" s="249">
        <v>2.2320000000000002</v>
      </c>
      <c r="I570" s="250"/>
      <c r="J570" s="246"/>
      <c r="K570" s="246"/>
      <c r="L570" s="251"/>
      <c r="M570" s="252"/>
      <c r="N570" s="253"/>
      <c r="O570" s="253"/>
      <c r="P570" s="253"/>
      <c r="Q570" s="253"/>
      <c r="R570" s="253"/>
      <c r="S570" s="253"/>
      <c r="T570" s="25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5" t="s">
        <v>153</v>
      </c>
      <c r="AU570" s="255" t="s">
        <v>87</v>
      </c>
      <c r="AV570" s="14" t="s">
        <v>87</v>
      </c>
      <c r="AW570" s="14" t="s">
        <v>39</v>
      </c>
      <c r="AX570" s="14" t="s">
        <v>78</v>
      </c>
      <c r="AY570" s="255" t="s">
        <v>141</v>
      </c>
    </row>
    <row r="571" s="13" customFormat="1">
      <c r="A571" s="13"/>
      <c r="B571" s="234"/>
      <c r="C571" s="235"/>
      <c r="D571" s="236" t="s">
        <v>153</v>
      </c>
      <c r="E571" s="237" t="s">
        <v>32</v>
      </c>
      <c r="F571" s="238" t="s">
        <v>159</v>
      </c>
      <c r="G571" s="235"/>
      <c r="H571" s="237" t="s">
        <v>32</v>
      </c>
      <c r="I571" s="239"/>
      <c r="J571" s="235"/>
      <c r="K571" s="235"/>
      <c r="L571" s="240"/>
      <c r="M571" s="241"/>
      <c r="N571" s="242"/>
      <c r="O571" s="242"/>
      <c r="P571" s="242"/>
      <c r="Q571" s="242"/>
      <c r="R571" s="242"/>
      <c r="S571" s="242"/>
      <c r="T571" s="24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4" t="s">
        <v>153</v>
      </c>
      <c r="AU571" s="244" t="s">
        <v>87</v>
      </c>
      <c r="AV571" s="13" t="s">
        <v>85</v>
      </c>
      <c r="AW571" s="13" t="s">
        <v>39</v>
      </c>
      <c r="AX571" s="13" t="s">
        <v>78</v>
      </c>
      <c r="AY571" s="244" t="s">
        <v>141</v>
      </c>
    </row>
    <row r="572" s="14" customFormat="1">
      <c r="A572" s="14"/>
      <c r="B572" s="245"/>
      <c r="C572" s="246"/>
      <c r="D572" s="236" t="s">
        <v>153</v>
      </c>
      <c r="E572" s="247" t="s">
        <v>32</v>
      </c>
      <c r="F572" s="248" t="s">
        <v>469</v>
      </c>
      <c r="G572" s="246"/>
      <c r="H572" s="249">
        <v>1.8</v>
      </c>
      <c r="I572" s="250"/>
      <c r="J572" s="246"/>
      <c r="K572" s="246"/>
      <c r="L572" s="251"/>
      <c r="M572" s="252"/>
      <c r="N572" s="253"/>
      <c r="O572" s="253"/>
      <c r="P572" s="253"/>
      <c r="Q572" s="253"/>
      <c r="R572" s="253"/>
      <c r="S572" s="253"/>
      <c r="T572" s="25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5" t="s">
        <v>153</v>
      </c>
      <c r="AU572" s="255" t="s">
        <v>87</v>
      </c>
      <c r="AV572" s="14" t="s">
        <v>87</v>
      </c>
      <c r="AW572" s="14" t="s">
        <v>39</v>
      </c>
      <c r="AX572" s="14" t="s">
        <v>78</v>
      </c>
      <c r="AY572" s="255" t="s">
        <v>141</v>
      </c>
    </row>
    <row r="573" s="13" customFormat="1">
      <c r="A573" s="13"/>
      <c r="B573" s="234"/>
      <c r="C573" s="235"/>
      <c r="D573" s="236" t="s">
        <v>153</v>
      </c>
      <c r="E573" s="237" t="s">
        <v>32</v>
      </c>
      <c r="F573" s="238" t="s">
        <v>161</v>
      </c>
      <c r="G573" s="235"/>
      <c r="H573" s="237" t="s">
        <v>32</v>
      </c>
      <c r="I573" s="239"/>
      <c r="J573" s="235"/>
      <c r="K573" s="235"/>
      <c r="L573" s="240"/>
      <c r="M573" s="241"/>
      <c r="N573" s="242"/>
      <c r="O573" s="242"/>
      <c r="P573" s="242"/>
      <c r="Q573" s="242"/>
      <c r="R573" s="242"/>
      <c r="S573" s="242"/>
      <c r="T573" s="24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4" t="s">
        <v>153</v>
      </c>
      <c r="AU573" s="244" t="s">
        <v>87</v>
      </c>
      <c r="AV573" s="13" t="s">
        <v>85</v>
      </c>
      <c r="AW573" s="13" t="s">
        <v>39</v>
      </c>
      <c r="AX573" s="13" t="s">
        <v>78</v>
      </c>
      <c r="AY573" s="244" t="s">
        <v>141</v>
      </c>
    </row>
    <row r="574" s="13" customFormat="1">
      <c r="A574" s="13"/>
      <c r="B574" s="234"/>
      <c r="C574" s="235"/>
      <c r="D574" s="236" t="s">
        <v>153</v>
      </c>
      <c r="E574" s="237" t="s">
        <v>32</v>
      </c>
      <c r="F574" s="238" t="s">
        <v>162</v>
      </c>
      <c r="G574" s="235"/>
      <c r="H574" s="237" t="s">
        <v>32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4" t="s">
        <v>153</v>
      </c>
      <c r="AU574" s="244" t="s">
        <v>87</v>
      </c>
      <c r="AV574" s="13" t="s">
        <v>85</v>
      </c>
      <c r="AW574" s="13" t="s">
        <v>39</v>
      </c>
      <c r="AX574" s="13" t="s">
        <v>78</v>
      </c>
      <c r="AY574" s="244" t="s">
        <v>141</v>
      </c>
    </row>
    <row r="575" s="14" customFormat="1">
      <c r="A575" s="14"/>
      <c r="B575" s="245"/>
      <c r="C575" s="246"/>
      <c r="D575" s="236" t="s">
        <v>153</v>
      </c>
      <c r="E575" s="247" t="s">
        <v>32</v>
      </c>
      <c r="F575" s="248" t="s">
        <v>470</v>
      </c>
      <c r="G575" s="246"/>
      <c r="H575" s="249">
        <v>2.9700000000000002</v>
      </c>
      <c r="I575" s="250"/>
      <c r="J575" s="246"/>
      <c r="K575" s="246"/>
      <c r="L575" s="251"/>
      <c r="M575" s="252"/>
      <c r="N575" s="253"/>
      <c r="O575" s="253"/>
      <c r="P575" s="253"/>
      <c r="Q575" s="253"/>
      <c r="R575" s="253"/>
      <c r="S575" s="253"/>
      <c r="T575" s="25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5" t="s">
        <v>153</v>
      </c>
      <c r="AU575" s="255" t="s">
        <v>87</v>
      </c>
      <c r="AV575" s="14" t="s">
        <v>87</v>
      </c>
      <c r="AW575" s="14" t="s">
        <v>39</v>
      </c>
      <c r="AX575" s="14" t="s">
        <v>78</v>
      </c>
      <c r="AY575" s="255" t="s">
        <v>141</v>
      </c>
    </row>
    <row r="576" s="13" customFormat="1">
      <c r="A576" s="13"/>
      <c r="B576" s="234"/>
      <c r="C576" s="235"/>
      <c r="D576" s="236" t="s">
        <v>153</v>
      </c>
      <c r="E576" s="237" t="s">
        <v>32</v>
      </c>
      <c r="F576" s="238" t="s">
        <v>164</v>
      </c>
      <c r="G576" s="235"/>
      <c r="H576" s="237" t="s">
        <v>32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153</v>
      </c>
      <c r="AU576" s="244" t="s">
        <v>87</v>
      </c>
      <c r="AV576" s="13" t="s">
        <v>85</v>
      </c>
      <c r="AW576" s="13" t="s">
        <v>39</v>
      </c>
      <c r="AX576" s="13" t="s">
        <v>78</v>
      </c>
      <c r="AY576" s="244" t="s">
        <v>141</v>
      </c>
    </row>
    <row r="577" s="14" customFormat="1">
      <c r="A577" s="14"/>
      <c r="B577" s="245"/>
      <c r="C577" s="246"/>
      <c r="D577" s="236" t="s">
        <v>153</v>
      </c>
      <c r="E577" s="247" t="s">
        <v>32</v>
      </c>
      <c r="F577" s="248" t="s">
        <v>471</v>
      </c>
      <c r="G577" s="246"/>
      <c r="H577" s="249">
        <v>2.9700000000000002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5" t="s">
        <v>153</v>
      </c>
      <c r="AU577" s="255" t="s">
        <v>87</v>
      </c>
      <c r="AV577" s="14" t="s">
        <v>87</v>
      </c>
      <c r="AW577" s="14" t="s">
        <v>39</v>
      </c>
      <c r="AX577" s="14" t="s">
        <v>78</v>
      </c>
      <c r="AY577" s="255" t="s">
        <v>141</v>
      </c>
    </row>
    <row r="578" s="15" customFormat="1">
      <c r="A578" s="15"/>
      <c r="B578" s="256"/>
      <c r="C578" s="257"/>
      <c r="D578" s="236" t="s">
        <v>153</v>
      </c>
      <c r="E578" s="258" t="s">
        <v>32</v>
      </c>
      <c r="F578" s="259" t="s">
        <v>223</v>
      </c>
      <c r="G578" s="257"/>
      <c r="H578" s="260">
        <v>9.9719999999999995</v>
      </c>
      <c r="I578" s="261"/>
      <c r="J578" s="257"/>
      <c r="K578" s="257"/>
      <c r="L578" s="262"/>
      <c r="M578" s="263"/>
      <c r="N578" s="264"/>
      <c r="O578" s="264"/>
      <c r="P578" s="264"/>
      <c r="Q578" s="264"/>
      <c r="R578" s="264"/>
      <c r="S578" s="264"/>
      <c r="T578" s="26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66" t="s">
        <v>153</v>
      </c>
      <c r="AU578" s="266" t="s">
        <v>87</v>
      </c>
      <c r="AV578" s="15" t="s">
        <v>149</v>
      </c>
      <c r="AW578" s="15" t="s">
        <v>39</v>
      </c>
      <c r="AX578" s="15" t="s">
        <v>85</v>
      </c>
      <c r="AY578" s="266" t="s">
        <v>141</v>
      </c>
    </row>
    <row r="579" s="2" customFormat="1" ht="24.15" customHeight="1">
      <c r="A579" s="42"/>
      <c r="B579" s="43"/>
      <c r="C579" s="216" t="s">
        <v>472</v>
      </c>
      <c r="D579" s="216" t="s">
        <v>144</v>
      </c>
      <c r="E579" s="217" t="s">
        <v>473</v>
      </c>
      <c r="F579" s="218" t="s">
        <v>474</v>
      </c>
      <c r="G579" s="219" t="s">
        <v>147</v>
      </c>
      <c r="H579" s="220">
        <v>1.4299999999999999</v>
      </c>
      <c r="I579" s="221"/>
      <c r="J579" s="222">
        <f>ROUND(I579*H579,2)</f>
        <v>0</v>
      </c>
      <c r="K579" s="218" t="s">
        <v>148</v>
      </c>
      <c r="L579" s="48"/>
      <c r="M579" s="223" t="s">
        <v>32</v>
      </c>
      <c r="N579" s="224" t="s">
        <v>49</v>
      </c>
      <c r="O579" s="88"/>
      <c r="P579" s="225">
        <f>O579*H579</f>
        <v>0</v>
      </c>
      <c r="Q579" s="225">
        <v>0</v>
      </c>
      <c r="R579" s="225">
        <f>Q579*H579</f>
        <v>0</v>
      </c>
      <c r="S579" s="225">
        <v>0.062</v>
      </c>
      <c r="T579" s="226">
        <f>S579*H579</f>
        <v>0.088659999999999989</v>
      </c>
      <c r="U579" s="42"/>
      <c r="V579" s="42"/>
      <c r="W579" s="42"/>
      <c r="X579" s="42"/>
      <c r="Y579" s="42"/>
      <c r="Z579" s="42"/>
      <c r="AA579" s="42"/>
      <c r="AB579" s="42"/>
      <c r="AC579" s="42"/>
      <c r="AD579" s="42"/>
      <c r="AE579" s="42"/>
      <c r="AR579" s="227" t="s">
        <v>149</v>
      </c>
      <c r="AT579" s="227" t="s">
        <v>144</v>
      </c>
      <c r="AU579" s="227" t="s">
        <v>87</v>
      </c>
      <c r="AY579" s="20" t="s">
        <v>141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20" t="s">
        <v>85</v>
      </c>
      <c r="BK579" s="228">
        <f>ROUND(I579*H579,2)</f>
        <v>0</v>
      </c>
      <c r="BL579" s="20" t="s">
        <v>149</v>
      </c>
      <c r="BM579" s="227" t="s">
        <v>475</v>
      </c>
    </row>
    <row r="580" s="2" customFormat="1">
      <c r="A580" s="42"/>
      <c r="B580" s="43"/>
      <c r="C580" s="44"/>
      <c r="D580" s="229" t="s">
        <v>151</v>
      </c>
      <c r="E580" s="44"/>
      <c r="F580" s="230" t="s">
        <v>476</v>
      </c>
      <c r="G580" s="44"/>
      <c r="H580" s="44"/>
      <c r="I580" s="231"/>
      <c r="J580" s="44"/>
      <c r="K580" s="44"/>
      <c r="L580" s="48"/>
      <c r="M580" s="232"/>
      <c r="N580" s="233"/>
      <c r="O580" s="88"/>
      <c r="P580" s="88"/>
      <c r="Q580" s="88"/>
      <c r="R580" s="88"/>
      <c r="S580" s="88"/>
      <c r="T580" s="89"/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T580" s="20" t="s">
        <v>151</v>
      </c>
      <c r="AU580" s="20" t="s">
        <v>87</v>
      </c>
    </row>
    <row r="581" s="13" customFormat="1">
      <c r="A581" s="13"/>
      <c r="B581" s="234"/>
      <c r="C581" s="235"/>
      <c r="D581" s="236" t="s">
        <v>153</v>
      </c>
      <c r="E581" s="237" t="s">
        <v>32</v>
      </c>
      <c r="F581" s="238" t="s">
        <v>161</v>
      </c>
      <c r="G581" s="235"/>
      <c r="H581" s="237" t="s">
        <v>32</v>
      </c>
      <c r="I581" s="239"/>
      <c r="J581" s="235"/>
      <c r="K581" s="235"/>
      <c r="L581" s="240"/>
      <c r="M581" s="241"/>
      <c r="N581" s="242"/>
      <c r="O581" s="242"/>
      <c r="P581" s="242"/>
      <c r="Q581" s="242"/>
      <c r="R581" s="242"/>
      <c r="S581" s="242"/>
      <c r="T581" s="24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4" t="s">
        <v>153</v>
      </c>
      <c r="AU581" s="244" t="s">
        <v>87</v>
      </c>
      <c r="AV581" s="13" t="s">
        <v>85</v>
      </c>
      <c r="AW581" s="13" t="s">
        <v>39</v>
      </c>
      <c r="AX581" s="13" t="s">
        <v>78</v>
      </c>
      <c r="AY581" s="244" t="s">
        <v>141</v>
      </c>
    </row>
    <row r="582" s="13" customFormat="1">
      <c r="A582" s="13"/>
      <c r="B582" s="234"/>
      <c r="C582" s="235"/>
      <c r="D582" s="236" t="s">
        <v>153</v>
      </c>
      <c r="E582" s="237" t="s">
        <v>32</v>
      </c>
      <c r="F582" s="238" t="s">
        <v>166</v>
      </c>
      <c r="G582" s="235"/>
      <c r="H582" s="237" t="s">
        <v>32</v>
      </c>
      <c r="I582" s="239"/>
      <c r="J582" s="235"/>
      <c r="K582" s="235"/>
      <c r="L582" s="240"/>
      <c r="M582" s="241"/>
      <c r="N582" s="242"/>
      <c r="O582" s="242"/>
      <c r="P582" s="242"/>
      <c r="Q582" s="242"/>
      <c r="R582" s="242"/>
      <c r="S582" s="242"/>
      <c r="T582" s="24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4" t="s">
        <v>153</v>
      </c>
      <c r="AU582" s="244" t="s">
        <v>87</v>
      </c>
      <c r="AV582" s="13" t="s">
        <v>85</v>
      </c>
      <c r="AW582" s="13" t="s">
        <v>39</v>
      </c>
      <c r="AX582" s="13" t="s">
        <v>78</v>
      </c>
      <c r="AY582" s="244" t="s">
        <v>141</v>
      </c>
    </row>
    <row r="583" s="14" customFormat="1">
      <c r="A583" s="14"/>
      <c r="B583" s="245"/>
      <c r="C583" s="246"/>
      <c r="D583" s="236" t="s">
        <v>153</v>
      </c>
      <c r="E583" s="247" t="s">
        <v>32</v>
      </c>
      <c r="F583" s="248" t="s">
        <v>477</v>
      </c>
      <c r="G583" s="246"/>
      <c r="H583" s="249">
        <v>1.4299999999999999</v>
      </c>
      <c r="I583" s="250"/>
      <c r="J583" s="246"/>
      <c r="K583" s="246"/>
      <c r="L583" s="251"/>
      <c r="M583" s="252"/>
      <c r="N583" s="253"/>
      <c r="O583" s="253"/>
      <c r="P583" s="253"/>
      <c r="Q583" s="253"/>
      <c r="R583" s="253"/>
      <c r="S583" s="253"/>
      <c r="T583" s="25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5" t="s">
        <v>153</v>
      </c>
      <c r="AU583" s="255" t="s">
        <v>87</v>
      </c>
      <c r="AV583" s="14" t="s">
        <v>87</v>
      </c>
      <c r="AW583" s="14" t="s">
        <v>39</v>
      </c>
      <c r="AX583" s="14" t="s">
        <v>78</v>
      </c>
      <c r="AY583" s="255" t="s">
        <v>141</v>
      </c>
    </row>
    <row r="584" s="15" customFormat="1">
      <c r="A584" s="15"/>
      <c r="B584" s="256"/>
      <c r="C584" s="257"/>
      <c r="D584" s="236" t="s">
        <v>153</v>
      </c>
      <c r="E584" s="258" t="s">
        <v>32</v>
      </c>
      <c r="F584" s="259" t="s">
        <v>223</v>
      </c>
      <c r="G584" s="257"/>
      <c r="H584" s="260">
        <v>1.4299999999999999</v>
      </c>
      <c r="I584" s="261"/>
      <c r="J584" s="257"/>
      <c r="K584" s="257"/>
      <c r="L584" s="262"/>
      <c r="M584" s="263"/>
      <c r="N584" s="264"/>
      <c r="O584" s="264"/>
      <c r="P584" s="264"/>
      <c r="Q584" s="264"/>
      <c r="R584" s="264"/>
      <c r="S584" s="264"/>
      <c r="T584" s="26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6" t="s">
        <v>153</v>
      </c>
      <c r="AU584" s="266" t="s">
        <v>87</v>
      </c>
      <c r="AV584" s="15" t="s">
        <v>149</v>
      </c>
      <c r="AW584" s="15" t="s">
        <v>39</v>
      </c>
      <c r="AX584" s="15" t="s">
        <v>85</v>
      </c>
      <c r="AY584" s="266" t="s">
        <v>141</v>
      </c>
    </row>
    <row r="585" s="2" customFormat="1" ht="24.15" customHeight="1">
      <c r="A585" s="42"/>
      <c r="B585" s="43"/>
      <c r="C585" s="216" t="s">
        <v>478</v>
      </c>
      <c r="D585" s="216" t="s">
        <v>144</v>
      </c>
      <c r="E585" s="217" t="s">
        <v>479</v>
      </c>
      <c r="F585" s="218" t="s">
        <v>480</v>
      </c>
      <c r="G585" s="219" t="s">
        <v>147</v>
      </c>
      <c r="H585" s="220">
        <v>80.829999999999998</v>
      </c>
      <c r="I585" s="221"/>
      <c r="J585" s="222">
        <f>ROUND(I585*H585,2)</f>
        <v>0</v>
      </c>
      <c r="K585" s="218" t="s">
        <v>148</v>
      </c>
      <c r="L585" s="48"/>
      <c r="M585" s="223" t="s">
        <v>32</v>
      </c>
      <c r="N585" s="224" t="s">
        <v>49</v>
      </c>
      <c r="O585" s="88"/>
      <c r="P585" s="225">
        <f>O585*H585</f>
        <v>0</v>
      </c>
      <c r="Q585" s="225">
        <v>0</v>
      </c>
      <c r="R585" s="225">
        <f>Q585*H585</f>
        <v>0</v>
      </c>
      <c r="S585" s="225">
        <v>0.053999999999999999</v>
      </c>
      <c r="T585" s="226">
        <f>S585*H585</f>
        <v>4.3648199999999999</v>
      </c>
      <c r="U585" s="42"/>
      <c r="V585" s="42"/>
      <c r="W585" s="42"/>
      <c r="X585" s="42"/>
      <c r="Y585" s="42"/>
      <c r="Z585" s="42"/>
      <c r="AA585" s="42"/>
      <c r="AB585" s="42"/>
      <c r="AC585" s="42"/>
      <c r="AD585" s="42"/>
      <c r="AE585" s="42"/>
      <c r="AR585" s="227" t="s">
        <v>149</v>
      </c>
      <c r="AT585" s="227" t="s">
        <v>144</v>
      </c>
      <c r="AU585" s="227" t="s">
        <v>87</v>
      </c>
      <c r="AY585" s="20" t="s">
        <v>141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20" t="s">
        <v>85</v>
      </c>
      <c r="BK585" s="228">
        <f>ROUND(I585*H585,2)</f>
        <v>0</v>
      </c>
      <c r="BL585" s="20" t="s">
        <v>149</v>
      </c>
      <c r="BM585" s="227" t="s">
        <v>481</v>
      </c>
    </row>
    <row r="586" s="2" customFormat="1">
      <c r="A586" s="42"/>
      <c r="B586" s="43"/>
      <c r="C586" s="44"/>
      <c r="D586" s="229" t="s">
        <v>151</v>
      </c>
      <c r="E586" s="44"/>
      <c r="F586" s="230" t="s">
        <v>482</v>
      </c>
      <c r="G586" s="44"/>
      <c r="H586" s="44"/>
      <c r="I586" s="231"/>
      <c r="J586" s="44"/>
      <c r="K586" s="44"/>
      <c r="L586" s="48"/>
      <c r="M586" s="232"/>
      <c r="N586" s="233"/>
      <c r="O586" s="88"/>
      <c r="P586" s="88"/>
      <c r="Q586" s="88"/>
      <c r="R586" s="88"/>
      <c r="S586" s="88"/>
      <c r="T586" s="89"/>
      <c r="U586" s="42"/>
      <c r="V586" s="42"/>
      <c r="W586" s="42"/>
      <c r="X586" s="42"/>
      <c r="Y586" s="42"/>
      <c r="Z586" s="42"/>
      <c r="AA586" s="42"/>
      <c r="AB586" s="42"/>
      <c r="AC586" s="42"/>
      <c r="AD586" s="42"/>
      <c r="AE586" s="42"/>
      <c r="AT586" s="20" t="s">
        <v>151</v>
      </c>
      <c r="AU586" s="20" t="s">
        <v>87</v>
      </c>
    </row>
    <row r="587" s="13" customFormat="1">
      <c r="A587" s="13"/>
      <c r="B587" s="234"/>
      <c r="C587" s="235"/>
      <c r="D587" s="236" t="s">
        <v>153</v>
      </c>
      <c r="E587" s="237" t="s">
        <v>32</v>
      </c>
      <c r="F587" s="238" t="s">
        <v>161</v>
      </c>
      <c r="G587" s="235"/>
      <c r="H587" s="237" t="s">
        <v>32</v>
      </c>
      <c r="I587" s="239"/>
      <c r="J587" s="235"/>
      <c r="K587" s="235"/>
      <c r="L587" s="240"/>
      <c r="M587" s="241"/>
      <c r="N587" s="242"/>
      <c r="O587" s="242"/>
      <c r="P587" s="242"/>
      <c r="Q587" s="242"/>
      <c r="R587" s="242"/>
      <c r="S587" s="242"/>
      <c r="T587" s="24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4" t="s">
        <v>153</v>
      </c>
      <c r="AU587" s="244" t="s">
        <v>87</v>
      </c>
      <c r="AV587" s="13" t="s">
        <v>85</v>
      </c>
      <c r="AW587" s="13" t="s">
        <v>39</v>
      </c>
      <c r="AX587" s="13" t="s">
        <v>78</v>
      </c>
      <c r="AY587" s="244" t="s">
        <v>141</v>
      </c>
    </row>
    <row r="588" s="13" customFormat="1">
      <c r="A588" s="13"/>
      <c r="B588" s="234"/>
      <c r="C588" s="235"/>
      <c r="D588" s="236" t="s">
        <v>153</v>
      </c>
      <c r="E588" s="237" t="s">
        <v>32</v>
      </c>
      <c r="F588" s="238" t="s">
        <v>168</v>
      </c>
      <c r="G588" s="235"/>
      <c r="H588" s="237" t="s">
        <v>32</v>
      </c>
      <c r="I588" s="239"/>
      <c r="J588" s="235"/>
      <c r="K588" s="235"/>
      <c r="L588" s="240"/>
      <c r="M588" s="241"/>
      <c r="N588" s="242"/>
      <c r="O588" s="242"/>
      <c r="P588" s="242"/>
      <c r="Q588" s="242"/>
      <c r="R588" s="242"/>
      <c r="S588" s="242"/>
      <c r="T588" s="24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4" t="s">
        <v>153</v>
      </c>
      <c r="AU588" s="244" t="s">
        <v>87</v>
      </c>
      <c r="AV588" s="13" t="s">
        <v>85</v>
      </c>
      <c r="AW588" s="13" t="s">
        <v>39</v>
      </c>
      <c r="AX588" s="13" t="s">
        <v>78</v>
      </c>
      <c r="AY588" s="244" t="s">
        <v>141</v>
      </c>
    </row>
    <row r="589" s="14" customFormat="1">
      <c r="A589" s="14"/>
      <c r="B589" s="245"/>
      <c r="C589" s="246"/>
      <c r="D589" s="236" t="s">
        <v>153</v>
      </c>
      <c r="E589" s="247" t="s">
        <v>32</v>
      </c>
      <c r="F589" s="248" t="s">
        <v>483</v>
      </c>
      <c r="G589" s="246"/>
      <c r="H589" s="249">
        <v>2.3100000000000001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5" t="s">
        <v>153</v>
      </c>
      <c r="AU589" s="255" t="s">
        <v>87</v>
      </c>
      <c r="AV589" s="14" t="s">
        <v>87</v>
      </c>
      <c r="AW589" s="14" t="s">
        <v>39</v>
      </c>
      <c r="AX589" s="14" t="s">
        <v>78</v>
      </c>
      <c r="AY589" s="255" t="s">
        <v>141</v>
      </c>
    </row>
    <row r="590" s="13" customFormat="1">
      <c r="A590" s="13"/>
      <c r="B590" s="234"/>
      <c r="C590" s="235"/>
      <c r="D590" s="236" t="s">
        <v>153</v>
      </c>
      <c r="E590" s="237" t="s">
        <v>32</v>
      </c>
      <c r="F590" s="238" t="s">
        <v>170</v>
      </c>
      <c r="G590" s="235"/>
      <c r="H590" s="237" t="s">
        <v>32</v>
      </c>
      <c r="I590" s="239"/>
      <c r="J590" s="235"/>
      <c r="K590" s="235"/>
      <c r="L590" s="240"/>
      <c r="M590" s="241"/>
      <c r="N590" s="242"/>
      <c r="O590" s="242"/>
      <c r="P590" s="242"/>
      <c r="Q590" s="242"/>
      <c r="R590" s="242"/>
      <c r="S590" s="242"/>
      <c r="T590" s="24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4" t="s">
        <v>153</v>
      </c>
      <c r="AU590" s="244" t="s">
        <v>87</v>
      </c>
      <c r="AV590" s="13" t="s">
        <v>85</v>
      </c>
      <c r="AW590" s="13" t="s">
        <v>39</v>
      </c>
      <c r="AX590" s="13" t="s">
        <v>78</v>
      </c>
      <c r="AY590" s="244" t="s">
        <v>141</v>
      </c>
    </row>
    <row r="591" s="14" customFormat="1">
      <c r="A591" s="14"/>
      <c r="B591" s="245"/>
      <c r="C591" s="246"/>
      <c r="D591" s="236" t="s">
        <v>153</v>
      </c>
      <c r="E591" s="247" t="s">
        <v>32</v>
      </c>
      <c r="F591" s="248" t="s">
        <v>484</v>
      </c>
      <c r="G591" s="246"/>
      <c r="H591" s="249">
        <v>40.204999999999998</v>
      </c>
      <c r="I591" s="250"/>
      <c r="J591" s="246"/>
      <c r="K591" s="246"/>
      <c r="L591" s="251"/>
      <c r="M591" s="252"/>
      <c r="N591" s="253"/>
      <c r="O591" s="253"/>
      <c r="P591" s="253"/>
      <c r="Q591" s="253"/>
      <c r="R591" s="253"/>
      <c r="S591" s="253"/>
      <c r="T591" s="25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5" t="s">
        <v>153</v>
      </c>
      <c r="AU591" s="255" t="s">
        <v>87</v>
      </c>
      <c r="AV591" s="14" t="s">
        <v>87</v>
      </c>
      <c r="AW591" s="14" t="s">
        <v>39</v>
      </c>
      <c r="AX591" s="14" t="s">
        <v>78</v>
      </c>
      <c r="AY591" s="255" t="s">
        <v>141</v>
      </c>
    </row>
    <row r="592" s="13" customFormat="1">
      <c r="A592" s="13"/>
      <c r="B592" s="234"/>
      <c r="C592" s="235"/>
      <c r="D592" s="236" t="s">
        <v>153</v>
      </c>
      <c r="E592" s="237" t="s">
        <v>32</v>
      </c>
      <c r="F592" s="238" t="s">
        <v>172</v>
      </c>
      <c r="G592" s="235"/>
      <c r="H592" s="237" t="s">
        <v>32</v>
      </c>
      <c r="I592" s="239"/>
      <c r="J592" s="235"/>
      <c r="K592" s="235"/>
      <c r="L592" s="240"/>
      <c r="M592" s="241"/>
      <c r="N592" s="242"/>
      <c r="O592" s="242"/>
      <c r="P592" s="242"/>
      <c r="Q592" s="242"/>
      <c r="R592" s="242"/>
      <c r="S592" s="242"/>
      <c r="T592" s="24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4" t="s">
        <v>153</v>
      </c>
      <c r="AU592" s="244" t="s">
        <v>87</v>
      </c>
      <c r="AV592" s="13" t="s">
        <v>85</v>
      </c>
      <c r="AW592" s="13" t="s">
        <v>39</v>
      </c>
      <c r="AX592" s="13" t="s">
        <v>78</v>
      </c>
      <c r="AY592" s="244" t="s">
        <v>141</v>
      </c>
    </row>
    <row r="593" s="14" customFormat="1">
      <c r="A593" s="14"/>
      <c r="B593" s="245"/>
      <c r="C593" s="246"/>
      <c r="D593" s="236" t="s">
        <v>153</v>
      </c>
      <c r="E593" s="247" t="s">
        <v>32</v>
      </c>
      <c r="F593" s="248" t="s">
        <v>485</v>
      </c>
      <c r="G593" s="246"/>
      <c r="H593" s="249">
        <v>2.427</v>
      </c>
      <c r="I593" s="250"/>
      <c r="J593" s="246"/>
      <c r="K593" s="246"/>
      <c r="L593" s="251"/>
      <c r="M593" s="252"/>
      <c r="N593" s="253"/>
      <c r="O593" s="253"/>
      <c r="P593" s="253"/>
      <c r="Q593" s="253"/>
      <c r="R593" s="253"/>
      <c r="S593" s="253"/>
      <c r="T593" s="25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5" t="s">
        <v>153</v>
      </c>
      <c r="AU593" s="255" t="s">
        <v>87</v>
      </c>
      <c r="AV593" s="14" t="s">
        <v>87</v>
      </c>
      <c r="AW593" s="14" t="s">
        <v>39</v>
      </c>
      <c r="AX593" s="14" t="s">
        <v>78</v>
      </c>
      <c r="AY593" s="255" t="s">
        <v>141</v>
      </c>
    </row>
    <row r="594" s="13" customFormat="1">
      <c r="A594" s="13"/>
      <c r="B594" s="234"/>
      <c r="C594" s="235"/>
      <c r="D594" s="236" t="s">
        <v>153</v>
      </c>
      <c r="E594" s="237" t="s">
        <v>32</v>
      </c>
      <c r="F594" s="238" t="s">
        <v>174</v>
      </c>
      <c r="G594" s="235"/>
      <c r="H594" s="237" t="s">
        <v>32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4" t="s">
        <v>153</v>
      </c>
      <c r="AU594" s="244" t="s">
        <v>87</v>
      </c>
      <c r="AV594" s="13" t="s">
        <v>85</v>
      </c>
      <c r="AW594" s="13" t="s">
        <v>39</v>
      </c>
      <c r="AX594" s="13" t="s">
        <v>78</v>
      </c>
      <c r="AY594" s="244" t="s">
        <v>141</v>
      </c>
    </row>
    <row r="595" s="14" customFormat="1">
      <c r="A595" s="14"/>
      <c r="B595" s="245"/>
      <c r="C595" s="246"/>
      <c r="D595" s="236" t="s">
        <v>153</v>
      </c>
      <c r="E595" s="247" t="s">
        <v>32</v>
      </c>
      <c r="F595" s="248" t="s">
        <v>486</v>
      </c>
      <c r="G595" s="246"/>
      <c r="H595" s="249">
        <v>16.170000000000002</v>
      </c>
      <c r="I595" s="250"/>
      <c r="J595" s="246"/>
      <c r="K595" s="246"/>
      <c r="L595" s="251"/>
      <c r="M595" s="252"/>
      <c r="N595" s="253"/>
      <c r="O595" s="253"/>
      <c r="P595" s="253"/>
      <c r="Q595" s="253"/>
      <c r="R595" s="253"/>
      <c r="S595" s="253"/>
      <c r="T595" s="25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5" t="s">
        <v>153</v>
      </c>
      <c r="AU595" s="255" t="s">
        <v>87</v>
      </c>
      <c r="AV595" s="14" t="s">
        <v>87</v>
      </c>
      <c r="AW595" s="14" t="s">
        <v>39</v>
      </c>
      <c r="AX595" s="14" t="s">
        <v>78</v>
      </c>
      <c r="AY595" s="255" t="s">
        <v>141</v>
      </c>
    </row>
    <row r="596" s="13" customFormat="1">
      <c r="A596" s="13"/>
      <c r="B596" s="234"/>
      <c r="C596" s="235"/>
      <c r="D596" s="236" t="s">
        <v>153</v>
      </c>
      <c r="E596" s="237" t="s">
        <v>32</v>
      </c>
      <c r="F596" s="238" t="s">
        <v>176</v>
      </c>
      <c r="G596" s="235"/>
      <c r="H596" s="237" t="s">
        <v>32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153</v>
      </c>
      <c r="AU596" s="244" t="s">
        <v>87</v>
      </c>
      <c r="AV596" s="13" t="s">
        <v>85</v>
      </c>
      <c r="AW596" s="13" t="s">
        <v>39</v>
      </c>
      <c r="AX596" s="13" t="s">
        <v>78</v>
      </c>
      <c r="AY596" s="244" t="s">
        <v>141</v>
      </c>
    </row>
    <row r="597" s="14" customFormat="1">
      <c r="A597" s="14"/>
      <c r="B597" s="245"/>
      <c r="C597" s="246"/>
      <c r="D597" s="236" t="s">
        <v>153</v>
      </c>
      <c r="E597" s="247" t="s">
        <v>32</v>
      </c>
      <c r="F597" s="248" t="s">
        <v>487</v>
      </c>
      <c r="G597" s="246"/>
      <c r="H597" s="249">
        <v>4.3120000000000003</v>
      </c>
      <c r="I597" s="250"/>
      <c r="J597" s="246"/>
      <c r="K597" s="246"/>
      <c r="L597" s="251"/>
      <c r="M597" s="252"/>
      <c r="N597" s="253"/>
      <c r="O597" s="253"/>
      <c r="P597" s="253"/>
      <c r="Q597" s="253"/>
      <c r="R597" s="253"/>
      <c r="S597" s="253"/>
      <c r="T597" s="25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5" t="s">
        <v>153</v>
      </c>
      <c r="AU597" s="255" t="s">
        <v>87</v>
      </c>
      <c r="AV597" s="14" t="s">
        <v>87</v>
      </c>
      <c r="AW597" s="14" t="s">
        <v>39</v>
      </c>
      <c r="AX597" s="14" t="s">
        <v>78</v>
      </c>
      <c r="AY597" s="255" t="s">
        <v>141</v>
      </c>
    </row>
    <row r="598" s="13" customFormat="1">
      <c r="A598" s="13"/>
      <c r="B598" s="234"/>
      <c r="C598" s="235"/>
      <c r="D598" s="236" t="s">
        <v>153</v>
      </c>
      <c r="E598" s="237" t="s">
        <v>32</v>
      </c>
      <c r="F598" s="238" t="s">
        <v>178</v>
      </c>
      <c r="G598" s="235"/>
      <c r="H598" s="237" t="s">
        <v>32</v>
      </c>
      <c r="I598" s="239"/>
      <c r="J598" s="235"/>
      <c r="K598" s="235"/>
      <c r="L598" s="240"/>
      <c r="M598" s="241"/>
      <c r="N598" s="242"/>
      <c r="O598" s="242"/>
      <c r="P598" s="242"/>
      <c r="Q598" s="242"/>
      <c r="R598" s="242"/>
      <c r="S598" s="242"/>
      <c r="T598" s="24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4" t="s">
        <v>153</v>
      </c>
      <c r="AU598" s="244" t="s">
        <v>87</v>
      </c>
      <c r="AV598" s="13" t="s">
        <v>85</v>
      </c>
      <c r="AW598" s="13" t="s">
        <v>39</v>
      </c>
      <c r="AX598" s="13" t="s">
        <v>78</v>
      </c>
      <c r="AY598" s="244" t="s">
        <v>141</v>
      </c>
    </row>
    <row r="599" s="14" customFormat="1">
      <c r="A599" s="14"/>
      <c r="B599" s="245"/>
      <c r="C599" s="246"/>
      <c r="D599" s="236" t="s">
        <v>153</v>
      </c>
      <c r="E599" s="247" t="s">
        <v>32</v>
      </c>
      <c r="F599" s="248" t="s">
        <v>488</v>
      </c>
      <c r="G599" s="246"/>
      <c r="H599" s="249">
        <v>2.4729999999999999</v>
      </c>
      <c r="I599" s="250"/>
      <c r="J599" s="246"/>
      <c r="K599" s="246"/>
      <c r="L599" s="251"/>
      <c r="M599" s="252"/>
      <c r="N599" s="253"/>
      <c r="O599" s="253"/>
      <c r="P599" s="253"/>
      <c r="Q599" s="253"/>
      <c r="R599" s="253"/>
      <c r="S599" s="253"/>
      <c r="T599" s="25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5" t="s">
        <v>153</v>
      </c>
      <c r="AU599" s="255" t="s">
        <v>87</v>
      </c>
      <c r="AV599" s="14" t="s">
        <v>87</v>
      </c>
      <c r="AW599" s="14" t="s">
        <v>39</v>
      </c>
      <c r="AX599" s="14" t="s">
        <v>78</v>
      </c>
      <c r="AY599" s="255" t="s">
        <v>141</v>
      </c>
    </row>
    <row r="600" s="13" customFormat="1">
      <c r="A600" s="13"/>
      <c r="B600" s="234"/>
      <c r="C600" s="235"/>
      <c r="D600" s="236" t="s">
        <v>153</v>
      </c>
      <c r="E600" s="237" t="s">
        <v>32</v>
      </c>
      <c r="F600" s="238" t="s">
        <v>180</v>
      </c>
      <c r="G600" s="235"/>
      <c r="H600" s="237" t="s">
        <v>32</v>
      </c>
      <c r="I600" s="239"/>
      <c r="J600" s="235"/>
      <c r="K600" s="235"/>
      <c r="L600" s="240"/>
      <c r="M600" s="241"/>
      <c r="N600" s="242"/>
      <c r="O600" s="242"/>
      <c r="P600" s="242"/>
      <c r="Q600" s="242"/>
      <c r="R600" s="242"/>
      <c r="S600" s="242"/>
      <c r="T600" s="24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4" t="s">
        <v>153</v>
      </c>
      <c r="AU600" s="244" t="s">
        <v>87</v>
      </c>
      <c r="AV600" s="13" t="s">
        <v>85</v>
      </c>
      <c r="AW600" s="13" t="s">
        <v>39</v>
      </c>
      <c r="AX600" s="13" t="s">
        <v>78</v>
      </c>
      <c r="AY600" s="244" t="s">
        <v>141</v>
      </c>
    </row>
    <row r="601" s="14" customFormat="1">
      <c r="A601" s="14"/>
      <c r="B601" s="245"/>
      <c r="C601" s="246"/>
      <c r="D601" s="236" t="s">
        <v>153</v>
      </c>
      <c r="E601" s="247" t="s">
        <v>32</v>
      </c>
      <c r="F601" s="248" t="s">
        <v>489</v>
      </c>
      <c r="G601" s="246"/>
      <c r="H601" s="249">
        <v>9.4600000000000009</v>
      </c>
      <c r="I601" s="250"/>
      <c r="J601" s="246"/>
      <c r="K601" s="246"/>
      <c r="L601" s="251"/>
      <c r="M601" s="252"/>
      <c r="N601" s="253"/>
      <c r="O601" s="253"/>
      <c r="P601" s="253"/>
      <c r="Q601" s="253"/>
      <c r="R601" s="253"/>
      <c r="S601" s="253"/>
      <c r="T601" s="25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5" t="s">
        <v>153</v>
      </c>
      <c r="AU601" s="255" t="s">
        <v>87</v>
      </c>
      <c r="AV601" s="14" t="s">
        <v>87</v>
      </c>
      <c r="AW601" s="14" t="s">
        <v>39</v>
      </c>
      <c r="AX601" s="14" t="s">
        <v>78</v>
      </c>
      <c r="AY601" s="255" t="s">
        <v>141</v>
      </c>
    </row>
    <row r="602" s="13" customFormat="1">
      <c r="A602" s="13"/>
      <c r="B602" s="234"/>
      <c r="C602" s="235"/>
      <c r="D602" s="236" t="s">
        <v>153</v>
      </c>
      <c r="E602" s="237" t="s">
        <v>32</v>
      </c>
      <c r="F602" s="238" t="s">
        <v>182</v>
      </c>
      <c r="G602" s="235"/>
      <c r="H602" s="237" t="s">
        <v>32</v>
      </c>
      <c r="I602" s="239"/>
      <c r="J602" s="235"/>
      <c r="K602" s="235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153</v>
      </c>
      <c r="AU602" s="244" t="s">
        <v>87</v>
      </c>
      <c r="AV602" s="13" t="s">
        <v>85</v>
      </c>
      <c r="AW602" s="13" t="s">
        <v>39</v>
      </c>
      <c r="AX602" s="13" t="s">
        <v>78</v>
      </c>
      <c r="AY602" s="244" t="s">
        <v>141</v>
      </c>
    </row>
    <row r="603" s="14" customFormat="1">
      <c r="A603" s="14"/>
      <c r="B603" s="245"/>
      <c r="C603" s="246"/>
      <c r="D603" s="236" t="s">
        <v>153</v>
      </c>
      <c r="E603" s="247" t="s">
        <v>32</v>
      </c>
      <c r="F603" s="248" t="s">
        <v>490</v>
      </c>
      <c r="G603" s="246"/>
      <c r="H603" s="249">
        <v>3.4729999999999999</v>
      </c>
      <c r="I603" s="250"/>
      <c r="J603" s="246"/>
      <c r="K603" s="246"/>
      <c r="L603" s="251"/>
      <c r="M603" s="252"/>
      <c r="N603" s="253"/>
      <c r="O603" s="253"/>
      <c r="P603" s="253"/>
      <c r="Q603" s="253"/>
      <c r="R603" s="253"/>
      <c r="S603" s="253"/>
      <c r="T603" s="25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5" t="s">
        <v>153</v>
      </c>
      <c r="AU603" s="255" t="s">
        <v>87</v>
      </c>
      <c r="AV603" s="14" t="s">
        <v>87</v>
      </c>
      <c r="AW603" s="14" t="s">
        <v>39</v>
      </c>
      <c r="AX603" s="14" t="s">
        <v>78</v>
      </c>
      <c r="AY603" s="255" t="s">
        <v>141</v>
      </c>
    </row>
    <row r="604" s="15" customFormat="1">
      <c r="A604" s="15"/>
      <c r="B604" s="256"/>
      <c r="C604" s="257"/>
      <c r="D604" s="236" t="s">
        <v>153</v>
      </c>
      <c r="E604" s="258" t="s">
        <v>32</v>
      </c>
      <c r="F604" s="259" t="s">
        <v>223</v>
      </c>
      <c r="G604" s="257"/>
      <c r="H604" s="260">
        <v>80.829999999999998</v>
      </c>
      <c r="I604" s="261"/>
      <c r="J604" s="257"/>
      <c r="K604" s="257"/>
      <c r="L604" s="262"/>
      <c r="M604" s="263"/>
      <c r="N604" s="264"/>
      <c r="O604" s="264"/>
      <c r="P604" s="264"/>
      <c r="Q604" s="264"/>
      <c r="R604" s="264"/>
      <c r="S604" s="264"/>
      <c r="T604" s="26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6" t="s">
        <v>153</v>
      </c>
      <c r="AU604" s="266" t="s">
        <v>87</v>
      </c>
      <c r="AV604" s="15" t="s">
        <v>149</v>
      </c>
      <c r="AW604" s="15" t="s">
        <v>39</v>
      </c>
      <c r="AX604" s="15" t="s">
        <v>85</v>
      </c>
      <c r="AY604" s="266" t="s">
        <v>141</v>
      </c>
    </row>
    <row r="605" s="2" customFormat="1" ht="24.15" customHeight="1">
      <c r="A605" s="42"/>
      <c r="B605" s="43"/>
      <c r="C605" s="216" t="s">
        <v>491</v>
      </c>
      <c r="D605" s="216" t="s">
        <v>144</v>
      </c>
      <c r="E605" s="217" t="s">
        <v>492</v>
      </c>
      <c r="F605" s="218" t="s">
        <v>493</v>
      </c>
      <c r="G605" s="219" t="s">
        <v>147</v>
      </c>
      <c r="H605" s="220">
        <v>26.998000000000001</v>
      </c>
      <c r="I605" s="221"/>
      <c r="J605" s="222">
        <f>ROUND(I605*H605,2)</f>
        <v>0</v>
      </c>
      <c r="K605" s="218" t="s">
        <v>148</v>
      </c>
      <c r="L605" s="48"/>
      <c r="M605" s="223" t="s">
        <v>32</v>
      </c>
      <c r="N605" s="224" t="s">
        <v>49</v>
      </c>
      <c r="O605" s="88"/>
      <c r="P605" s="225">
        <f>O605*H605</f>
        <v>0</v>
      </c>
      <c r="Q605" s="225">
        <v>0</v>
      </c>
      <c r="R605" s="225">
        <f>Q605*H605</f>
        <v>0</v>
      </c>
      <c r="S605" s="225">
        <v>0.047</v>
      </c>
      <c r="T605" s="226">
        <f>S605*H605</f>
        <v>1.2689060000000001</v>
      </c>
      <c r="U605" s="42"/>
      <c r="V605" s="42"/>
      <c r="W605" s="42"/>
      <c r="X605" s="42"/>
      <c r="Y605" s="42"/>
      <c r="Z605" s="42"/>
      <c r="AA605" s="42"/>
      <c r="AB605" s="42"/>
      <c r="AC605" s="42"/>
      <c r="AD605" s="42"/>
      <c r="AE605" s="42"/>
      <c r="AR605" s="227" t="s">
        <v>149</v>
      </c>
      <c r="AT605" s="227" t="s">
        <v>144</v>
      </c>
      <c r="AU605" s="227" t="s">
        <v>87</v>
      </c>
      <c r="AY605" s="20" t="s">
        <v>141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20" t="s">
        <v>85</v>
      </c>
      <c r="BK605" s="228">
        <f>ROUND(I605*H605,2)</f>
        <v>0</v>
      </c>
      <c r="BL605" s="20" t="s">
        <v>149</v>
      </c>
      <c r="BM605" s="227" t="s">
        <v>494</v>
      </c>
    </row>
    <row r="606" s="2" customFormat="1">
      <c r="A606" s="42"/>
      <c r="B606" s="43"/>
      <c r="C606" s="44"/>
      <c r="D606" s="229" t="s">
        <v>151</v>
      </c>
      <c r="E606" s="44"/>
      <c r="F606" s="230" t="s">
        <v>495</v>
      </c>
      <c r="G606" s="44"/>
      <c r="H606" s="44"/>
      <c r="I606" s="231"/>
      <c r="J606" s="44"/>
      <c r="K606" s="44"/>
      <c r="L606" s="48"/>
      <c r="M606" s="232"/>
      <c r="N606" s="233"/>
      <c r="O606" s="88"/>
      <c r="P606" s="88"/>
      <c r="Q606" s="88"/>
      <c r="R606" s="88"/>
      <c r="S606" s="88"/>
      <c r="T606" s="89"/>
      <c r="U606" s="42"/>
      <c r="V606" s="42"/>
      <c r="W606" s="42"/>
      <c r="X606" s="42"/>
      <c r="Y606" s="42"/>
      <c r="Z606" s="42"/>
      <c r="AA606" s="42"/>
      <c r="AB606" s="42"/>
      <c r="AC606" s="42"/>
      <c r="AD606" s="42"/>
      <c r="AE606" s="42"/>
      <c r="AT606" s="20" t="s">
        <v>151</v>
      </c>
      <c r="AU606" s="20" t="s">
        <v>87</v>
      </c>
    </row>
    <row r="607" s="13" customFormat="1">
      <c r="A607" s="13"/>
      <c r="B607" s="234"/>
      <c r="C607" s="235"/>
      <c r="D607" s="236" t="s">
        <v>153</v>
      </c>
      <c r="E607" s="237" t="s">
        <v>32</v>
      </c>
      <c r="F607" s="238" t="s">
        <v>161</v>
      </c>
      <c r="G607" s="235"/>
      <c r="H607" s="237" t="s">
        <v>32</v>
      </c>
      <c r="I607" s="239"/>
      <c r="J607" s="235"/>
      <c r="K607" s="235"/>
      <c r="L607" s="240"/>
      <c r="M607" s="241"/>
      <c r="N607" s="242"/>
      <c r="O607" s="242"/>
      <c r="P607" s="242"/>
      <c r="Q607" s="242"/>
      <c r="R607" s="242"/>
      <c r="S607" s="242"/>
      <c r="T607" s="24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4" t="s">
        <v>153</v>
      </c>
      <c r="AU607" s="244" t="s">
        <v>87</v>
      </c>
      <c r="AV607" s="13" t="s">
        <v>85</v>
      </c>
      <c r="AW607" s="13" t="s">
        <v>39</v>
      </c>
      <c r="AX607" s="13" t="s">
        <v>78</v>
      </c>
      <c r="AY607" s="244" t="s">
        <v>141</v>
      </c>
    </row>
    <row r="608" s="13" customFormat="1">
      <c r="A608" s="13"/>
      <c r="B608" s="234"/>
      <c r="C608" s="235"/>
      <c r="D608" s="236" t="s">
        <v>153</v>
      </c>
      <c r="E608" s="237" t="s">
        <v>32</v>
      </c>
      <c r="F608" s="238" t="s">
        <v>496</v>
      </c>
      <c r="G608" s="235"/>
      <c r="H608" s="237" t="s">
        <v>32</v>
      </c>
      <c r="I608" s="239"/>
      <c r="J608" s="235"/>
      <c r="K608" s="235"/>
      <c r="L608" s="240"/>
      <c r="M608" s="241"/>
      <c r="N608" s="242"/>
      <c r="O608" s="242"/>
      <c r="P608" s="242"/>
      <c r="Q608" s="242"/>
      <c r="R608" s="242"/>
      <c r="S608" s="242"/>
      <c r="T608" s="24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4" t="s">
        <v>153</v>
      </c>
      <c r="AU608" s="244" t="s">
        <v>87</v>
      </c>
      <c r="AV608" s="13" t="s">
        <v>85</v>
      </c>
      <c r="AW608" s="13" t="s">
        <v>39</v>
      </c>
      <c r="AX608" s="13" t="s">
        <v>78</v>
      </c>
      <c r="AY608" s="244" t="s">
        <v>141</v>
      </c>
    </row>
    <row r="609" s="14" customFormat="1">
      <c r="A609" s="14"/>
      <c r="B609" s="245"/>
      <c r="C609" s="246"/>
      <c r="D609" s="236" t="s">
        <v>153</v>
      </c>
      <c r="E609" s="247" t="s">
        <v>32</v>
      </c>
      <c r="F609" s="248" t="s">
        <v>497</v>
      </c>
      <c r="G609" s="246"/>
      <c r="H609" s="249">
        <v>7.8620000000000001</v>
      </c>
      <c r="I609" s="250"/>
      <c r="J609" s="246"/>
      <c r="K609" s="246"/>
      <c r="L609" s="251"/>
      <c r="M609" s="252"/>
      <c r="N609" s="253"/>
      <c r="O609" s="253"/>
      <c r="P609" s="253"/>
      <c r="Q609" s="253"/>
      <c r="R609" s="253"/>
      <c r="S609" s="253"/>
      <c r="T609" s="25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5" t="s">
        <v>153</v>
      </c>
      <c r="AU609" s="255" t="s">
        <v>87</v>
      </c>
      <c r="AV609" s="14" t="s">
        <v>87</v>
      </c>
      <c r="AW609" s="14" t="s">
        <v>39</v>
      </c>
      <c r="AX609" s="14" t="s">
        <v>78</v>
      </c>
      <c r="AY609" s="255" t="s">
        <v>141</v>
      </c>
    </row>
    <row r="610" s="13" customFormat="1">
      <c r="A610" s="13"/>
      <c r="B610" s="234"/>
      <c r="C610" s="235"/>
      <c r="D610" s="236" t="s">
        <v>153</v>
      </c>
      <c r="E610" s="237" t="s">
        <v>32</v>
      </c>
      <c r="F610" s="238" t="s">
        <v>186</v>
      </c>
      <c r="G610" s="235"/>
      <c r="H610" s="237" t="s">
        <v>32</v>
      </c>
      <c r="I610" s="239"/>
      <c r="J610" s="235"/>
      <c r="K610" s="235"/>
      <c r="L610" s="240"/>
      <c r="M610" s="241"/>
      <c r="N610" s="242"/>
      <c r="O610" s="242"/>
      <c r="P610" s="242"/>
      <c r="Q610" s="242"/>
      <c r="R610" s="242"/>
      <c r="S610" s="242"/>
      <c r="T610" s="24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4" t="s">
        <v>153</v>
      </c>
      <c r="AU610" s="244" t="s">
        <v>87</v>
      </c>
      <c r="AV610" s="13" t="s">
        <v>85</v>
      </c>
      <c r="AW610" s="13" t="s">
        <v>39</v>
      </c>
      <c r="AX610" s="13" t="s">
        <v>78</v>
      </c>
      <c r="AY610" s="244" t="s">
        <v>141</v>
      </c>
    </row>
    <row r="611" s="14" customFormat="1">
      <c r="A611" s="14"/>
      <c r="B611" s="245"/>
      <c r="C611" s="246"/>
      <c r="D611" s="236" t="s">
        <v>153</v>
      </c>
      <c r="E611" s="247" t="s">
        <v>32</v>
      </c>
      <c r="F611" s="248" t="s">
        <v>498</v>
      </c>
      <c r="G611" s="246"/>
      <c r="H611" s="249">
        <v>19.135999999999999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5" t="s">
        <v>153</v>
      </c>
      <c r="AU611" s="255" t="s">
        <v>87</v>
      </c>
      <c r="AV611" s="14" t="s">
        <v>87</v>
      </c>
      <c r="AW611" s="14" t="s">
        <v>39</v>
      </c>
      <c r="AX611" s="14" t="s">
        <v>78</v>
      </c>
      <c r="AY611" s="255" t="s">
        <v>141</v>
      </c>
    </row>
    <row r="612" s="15" customFormat="1">
      <c r="A612" s="15"/>
      <c r="B612" s="256"/>
      <c r="C612" s="257"/>
      <c r="D612" s="236" t="s">
        <v>153</v>
      </c>
      <c r="E612" s="258" t="s">
        <v>32</v>
      </c>
      <c r="F612" s="259" t="s">
        <v>223</v>
      </c>
      <c r="G612" s="257"/>
      <c r="H612" s="260">
        <v>26.998000000000001</v>
      </c>
      <c r="I612" s="261"/>
      <c r="J612" s="257"/>
      <c r="K612" s="257"/>
      <c r="L612" s="262"/>
      <c r="M612" s="263"/>
      <c r="N612" s="264"/>
      <c r="O612" s="264"/>
      <c r="P612" s="264"/>
      <c r="Q612" s="264"/>
      <c r="R612" s="264"/>
      <c r="S612" s="264"/>
      <c r="T612" s="26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66" t="s">
        <v>153</v>
      </c>
      <c r="AU612" s="266" t="s">
        <v>87</v>
      </c>
      <c r="AV612" s="15" t="s">
        <v>149</v>
      </c>
      <c r="AW612" s="15" t="s">
        <v>39</v>
      </c>
      <c r="AX612" s="15" t="s">
        <v>85</v>
      </c>
      <c r="AY612" s="266" t="s">
        <v>141</v>
      </c>
    </row>
    <row r="613" s="2" customFormat="1" ht="24.15" customHeight="1">
      <c r="A613" s="42"/>
      <c r="B613" s="43"/>
      <c r="C613" s="216" t="s">
        <v>499</v>
      </c>
      <c r="D613" s="216" t="s">
        <v>144</v>
      </c>
      <c r="E613" s="217" t="s">
        <v>500</v>
      </c>
      <c r="F613" s="218" t="s">
        <v>501</v>
      </c>
      <c r="G613" s="219" t="s">
        <v>147</v>
      </c>
      <c r="H613" s="220">
        <v>10.324999999999999</v>
      </c>
      <c r="I613" s="221"/>
      <c r="J613" s="222">
        <f>ROUND(I613*H613,2)</f>
        <v>0</v>
      </c>
      <c r="K613" s="218" t="s">
        <v>148</v>
      </c>
      <c r="L613" s="48"/>
      <c r="M613" s="223" t="s">
        <v>32</v>
      </c>
      <c r="N613" s="224" t="s">
        <v>49</v>
      </c>
      <c r="O613" s="88"/>
      <c r="P613" s="225">
        <f>O613*H613</f>
        <v>0</v>
      </c>
      <c r="Q613" s="225">
        <v>0</v>
      </c>
      <c r="R613" s="225">
        <f>Q613*H613</f>
        <v>0</v>
      </c>
      <c r="S613" s="225">
        <v>0.051999999999999998</v>
      </c>
      <c r="T613" s="226">
        <f>S613*H613</f>
        <v>0.53689999999999993</v>
      </c>
      <c r="U613" s="42"/>
      <c r="V613" s="42"/>
      <c r="W613" s="42"/>
      <c r="X613" s="42"/>
      <c r="Y613" s="42"/>
      <c r="Z613" s="42"/>
      <c r="AA613" s="42"/>
      <c r="AB613" s="42"/>
      <c r="AC613" s="42"/>
      <c r="AD613" s="42"/>
      <c r="AE613" s="42"/>
      <c r="AR613" s="227" t="s">
        <v>149</v>
      </c>
      <c r="AT613" s="227" t="s">
        <v>144</v>
      </c>
      <c r="AU613" s="227" t="s">
        <v>87</v>
      </c>
      <c r="AY613" s="20" t="s">
        <v>141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20" t="s">
        <v>85</v>
      </c>
      <c r="BK613" s="228">
        <f>ROUND(I613*H613,2)</f>
        <v>0</v>
      </c>
      <c r="BL613" s="20" t="s">
        <v>149</v>
      </c>
      <c r="BM613" s="227" t="s">
        <v>502</v>
      </c>
    </row>
    <row r="614" s="2" customFormat="1">
      <c r="A614" s="42"/>
      <c r="B614" s="43"/>
      <c r="C614" s="44"/>
      <c r="D614" s="229" t="s">
        <v>151</v>
      </c>
      <c r="E614" s="44"/>
      <c r="F614" s="230" t="s">
        <v>503</v>
      </c>
      <c r="G614" s="44"/>
      <c r="H614" s="44"/>
      <c r="I614" s="231"/>
      <c r="J614" s="44"/>
      <c r="K614" s="44"/>
      <c r="L614" s="48"/>
      <c r="M614" s="232"/>
      <c r="N614" s="233"/>
      <c r="O614" s="88"/>
      <c r="P614" s="88"/>
      <c r="Q614" s="88"/>
      <c r="R614" s="88"/>
      <c r="S614" s="88"/>
      <c r="T614" s="89"/>
      <c r="U614" s="42"/>
      <c r="V614" s="42"/>
      <c r="W614" s="42"/>
      <c r="X614" s="42"/>
      <c r="Y614" s="42"/>
      <c r="Z614" s="42"/>
      <c r="AA614" s="42"/>
      <c r="AB614" s="42"/>
      <c r="AC614" s="42"/>
      <c r="AD614" s="42"/>
      <c r="AE614" s="42"/>
      <c r="AT614" s="20" t="s">
        <v>151</v>
      </c>
      <c r="AU614" s="20" t="s">
        <v>87</v>
      </c>
    </row>
    <row r="615" s="13" customFormat="1">
      <c r="A615" s="13"/>
      <c r="B615" s="234"/>
      <c r="C615" s="235"/>
      <c r="D615" s="236" t="s">
        <v>153</v>
      </c>
      <c r="E615" s="237" t="s">
        <v>32</v>
      </c>
      <c r="F615" s="238" t="s">
        <v>161</v>
      </c>
      <c r="G615" s="235"/>
      <c r="H615" s="237" t="s">
        <v>32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153</v>
      </c>
      <c r="AU615" s="244" t="s">
        <v>87</v>
      </c>
      <c r="AV615" s="13" t="s">
        <v>85</v>
      </c>
      <c r="AW615" s="13" t="s">
        <v>39</v>
      </c>
      <c r="AX615" s="13" t="s">
        <v>78</v>
      </c>
      <c r="AY615" s="244" t="s">
        <v>141</v>
      </c>
    </row>
    <row r="616" s="13" customFormat="1">
      <c r="A616" s="13"/>
      <c r="B616" s="234"/>
      <c r="C616" s="235"/>
      <c r="D616" s="236" t="s">
        <v>153</v>
      </c>
      <c r="E616" s="237" t="s">
        <v>32</v>
      </c>
      <c r="F616" s="238" t="s">
        <v>504</v>
      </c>
      <c r="G616" s="235"/>
      <c r="H616" s="237" t="s">
        <v>32</v>
      </c>
      <c r="I616" s="239"/>
      <c r="J616" s="235"/>
      <c r="K616" s="235"/>
      <c r="L616" s="240"/>
      <c r="M616" s="241"/>
      <c r="N616" s="242"/>
      <c r="O616" s="242"/>
      <c r="P616" s="242"/>
      <c r="Q616" s="242"/>
      <c r="R616" s="242"/>
      <c r="S616" s="242"/>
      <c r="T616" s="24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4" t="s">
        <v>153</v>
      </c>
      <c r="AU616" s="244" t="s">
        <v>87</v>
      </c>
      <c r="AV616" s="13" t="s">
        <v>85</v>
      </c>
      <c r="AW616" s="13" t="s">
        <v>39</v>
      </c>
      <c r="AX616" s="13" t="s">
        <v>78</v>
      </c>
      <c r="AY616" s="244" t="s">
        <v>141</v>
      </c>
    </row>
    <row r="617" s="14" customFormat="1">
      <c r="A617" s="14"/>
      <c r="B617" s="245"/>
      <c r="C617" s="246"/>
      <c r="D617" s="236" t="s">
        <v>153</v>
      </c>
      <c r="E617" s="247" t="s">
        <v>32</v>
      </c>
      <c r="F617" s="248" t="s">
        <v>505</v>
      </c>
      <c r="G617" s="246"/>
      <c r="H617" s="249">
        <v>10.324999999999999</v>
      </c>
      <c r="I617" s="250"/>
      <c r="J617" s="246"/>
      <c r="K617" s="246"/>
      <c r="L617" s="251"/>
      <c r="M617" s="252"/>
      <c r="N617" s="253"/>
      <c r="O617" s="253"/>
      <c r="P617" s="253"/>
      <c r="Q617" s="253"/>
      <c r="R617" s="253"/>
      <c r="S617" s="253"/>
      <c r="T617" s="25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5" t="s">
        <v>153</v>
      </c>
      <c r="AU617" s="255" t="s">
        <v>87</v>
      </c>
      <c r="AV617" s="14" t="s">
        <v>87</v>
      </c>
      <c r="AW617" s="14" t="s">
        <v>39</v>
      </c>
      <c r="AX617" s="14" t="s">
        <v>85</v>
      </c>
      <c r="AY617" s="255" t="s">
        <v>141</v>
      </c>
    </row>
    <row r="618" s="2" customFormat="1" ht="24.15" customHeight="1">
      <c r="A618" s="42"/>
      <c r="B618" s="43"/>
      <c r="C618" s="216" t="s">
        <v>506</v>
      </c>
      <c r="D618" s="216" t="s">
        <v>144</v>
      </c>
      <c r="E618" s="217" t="s">
        <v>507</v>
      </c>
      <c r="F618" s="218" t="s">
        <v>508</v>
      </c>
      <c r="G618" s="219" t="s">
        <v>147</v>
      </c>
      <c r="H618" s="220">
        <v>12.840999999999999</v>
      </c>
      <c r="I618" s="221"/>
      <c r="J618" s="222">
        <f>ROUND(I618*H618,2)</f>
        <v>0</v>
      </c>
      <c r="K618" s="218" t="s">
        <v>148</v>
      </c>
      <c r="L618" s="48"/>
      <c r="M618" s="223" t="s">
        <v>32</v>
      </c>
      <c r="N618" s="224" t="s">
        <v>49</v>
      </c>
      <c r="O618" s="88"/>
      <c r="P618" s="225">
        <f>O618*H618</f>
        <v>0</v>
      </c>
      <c r="Q618" s="225">
        <v>0</v>
      </c>
      <c r="R618" s="225">
        <f>Q618*H618</f>
        <v>0</v>
      </c>
      <c r="S618" s="225">
        <v>0.048000000000000001</v>
      </c>
      <c r="T618" s="226">
        <f>S618*H618</f>
        <v>0.61636800000000003</v>
      </c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R618" s="227" t="s">
        <v>149</v>
      </c>
      <c r="AT618" s="227" t="s">
        <v>144</v>
      </c>
      <c r="AU618" s="227" t="s">
        <v>87</v>
      </c>
      <c r="AY618" s="20" t="s">
        <v>141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20" t="s">
        <v>85</v>
      </c>
      <c r="BK618" s="228">
        <f>ROUND(I618*H618,2)</f>
        <v>0</v>
      </c>
      <c r="BL618" s="20" t="s">
        <v>149</v>
      </c>
      <c r="BM618" s="227" t="s">
        <v>509</v>
      </c>
    </row>
    <row r="619" s="2" customFormat="1">
      <c r="A619" s="42"/>
      <c r="B619" s="43"/>
      <c r="C619" s="44"/>
      <c r="D619" s="229" t="s">
        <v>151</v>
      </c>
      <c r="E619" s="44"/>
      <c r="F619" s="230" t="s">
        <v>510</v>
      </c>
      <c r="G619" s="44"/>
      <c r="H619" s="44"/>
      <c r="I619" s="231"/>
      <c r="J619" s="44"/>
      <c r="K619" s="44"/>
      <c r="L619" s="48"/>
      <c r="M619" s="232"/>
      <c r="N619" s="233"/>
      <c r="O619" s="88"/>
      <c r="P619" s="88"/>
      <c r="Q619" s="88"/>
      <c r="R619" s="88"/>
      <c r="S619" s="88"/>
      <c r="T619" s="89"/>
      <c r="U619" s="42"/>
      <c r="V619" s="42"/>
      <c r="W619" s="42"/>
      <c r="X619" s="42"/>
      <c r="Y619" s="42"/>
      <c r="Z619" s="42"/>
      <c r="AA619" s="42"/>
      <c r="AB619" s="42"/>
      <c r="AC619" s="42"/>
      <c r="AD619" s="42"/>
      <c r="AE619" s="42"/>
      <c r="AT619" s="20" t="s">
        <v>151</v>
      </c>
      <c r="AU619" s="20" t="s">
        <v>87</v>
      </c>
    </row>
    <row r="620" s="13" customFormat="1">
      <c r="A620" s="13"/>
      <c r="B620" s="234"/>
      <c r="C620" s="235"/>
      <c r="D620" s="236" t="s">
        <v>153</v>
      </c>
      <c r="E620" s="237" t="s">
        <v>32</v>
      </c>
      <c r="F620" s="238" t="s">
        <v>188</v>
      </c>
      <c r="G620" s="235"/>
      <c r="H620" s="237" t="s">
        <v>32</v>
      </c>
      <c r="I620" s="239"/>
      <c r="J620" s="235"/>
      <c r="K620" s="235"/>
      <c r="L620" s="240"/>
      <c r="M620" s="241"/>
      <c r="N620" s="242"/>
      <c r="O620" s="242"/>
      <c r="P620" s="242"/>
      <c r="Q620" s="242"/>
      <c r="R620" s="242"/>
      <c r="S620" s="242"/>
      <c r="T620" s="24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4" t="s">
        <v>153</v>
      </c>
      <c r="AU620" s="244" t="s">
        <v>87</v>
      </c>
      <c r="AV620" s="13" t="s">
        <v>85</v>
      </c>
      <c r="AW620" s="13" t="s">
        <v>39</v>
      </c>
      <c r="AX620" s="13" t="s">
        <v>78</v>
      </c>
      <c r="AY620" s="244" t="s">
        <v>141</v>
      </c>
    </row>
    <row r="621" s="13" customFormat="1">
      <c r="A621" s="13"/>
      <c r="B621" s="234"/>
      <c r="C621" s="235"/>
      <c r="D621" s="236" t="s">
        <v>153</v>
      </c>
      <c r="E621" s="237" t="s">
        <v>32</v>
      </c>
      <c r="F621" s="238" t="s">
        <v>159</v>
      </c>
      <c r="G621" s="235"/>
      <c r="H621" s="237" t="s">
        <v>32</v>
      </c>
      <c r="I621" s="239"/>
      <c r="J621" s="235"/>
      <c r="K621" s="235"/>
      <c r="L621" s="240"/>
      <c r="M621" s="241"/>
      <c r="N621" s="242"/>
      <c r="O621" s="242"/>
      <c r="P621" s="242"/>
      <c r="Q621" s="242"/>
      <c r="R621" s="242"/>
      <c r="S621" s="242"/>
      <c r="T621" s="24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4" t="s">
        <v>153</v>
      </c>
      <c r="AU621" s="244" t="s">
        <v>87</v>
      </c>
      <c r="AV621" s="13" t="s">
        <v>85</v>
      </c>
      <c r="AW621" s="13" t="s">
        <v>39</v>
      </c>
      <c r="AX621" s="13" t="s">
        <v>78</v>
      </c>
      <c r="AY621" s="244" t="s">
        <v>141</v>
      </c>
    </row>
    <row r="622" s="14" customFormat="1">
      <c r="A622" s="14"/>
      <c r="B622" s="245"/>
      <c r="C622" s="246"/>
      <c r="D622" s="236" t="s">
        <v>153</v>
      </c>
      <c r="E622" s="247" t="s">
        <v>32</v>
      </c>
      <c r="F622" s="248" t="s">
        <v>469</v>
      </c>
      <c r="G622" s="246"/>
      <c r="H622" s="249">
        <v>1.8</v>
      </c>
      <c r="I622" s="250"/>
      <c r="J622" s="246"/>
      <c r="K622" s="246"/>
      <c r="L622" s="251"/>
      <c r="M622" s="252"/>
      <c r="N622" s="253"/>
      <c r="O622" s="253"/>
      <c r="P622" s="253"/>
      <c r="Q622" s="253"/>
      <c r="R622" s="253"/>
      <c r="S622" s="253"/>
      <c r="T622" s="25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5" t="s">
        <v>153</v>
      </c>
      <c r="AU622" s="255" t="s">
        <v>87</v>
      </c>
      <c r="AV622" s="14" t="s">
        <v>87</v>
      </c>
      <c r="AW622" s="14" t="s">
        <v>39</v>
      </c>
      <c r="AX622" s="14" t="s">
        <v>78</v>
      </c>
      <c r="AY622" s="255" t="s">
        <v>141</v>
      </c>
    </row>
    <row r="623" s="13" customFormat="1">
      <c r="A623" s="13"/>
      <c r="B623" s="234"/>
      <c r="C623" s="235"/>
      <c r="D623" s="236" t="s">
        <v>153</v>
      </c>
      <c r="E623" s="237" t="s">
        <v>32</v>
      </c>
      <c r="F623" s="238" t="s">
        <v>189</v>
      </c>
      <c r="G623" s="235"/>
      <c r="H623" s="237" t="s">
        <v>32</v>
      </c>
      <c r="I623" s="239"/>
      <c r="J623" s="235"/>
      <c r="K623" s="235"/>
      <c r="L623" s="240"/>
      <c r="M623" s="241"/>
      <c r="N623" s="242"/>
      <c r="O623" s="242"/>
      <c r="P623" s="242"/>
      <c r="Q623" s="242"/>
      <c r="R623" s="242"/>
      <c r="S623" s="242"/>
      <c r="T623" s="24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4" t="s">
        <v>153</v>
      </c>
      <c r="AU623" s="244" t="s">
        <v>87</v>
      </c>
      <c r="AV623" s="13" t="s">
        <v>85</v>
      </c>
      <c r="AW623" s="13" t="s">
        <v>39</v>
      </c>
      <c r="AX623" s="13" t="s">
        <v>78</v>
      </c>
      <c r="AY623" s="244" t="s">
        <v>141</v>
      </c>
    </row>
    <row r="624" s="14" customFormat="1">
      <c r="A624" s="14"/>
      <c r="B624" s="245"/>
      <c r="C624" s="246"/>
      <c r="D624" s="236" t="s">
        <v>153</v>
      </c>
      <c r="E624" s="247" t="s">
        <v>32</v>
      </c>
      <c r="F624" s="248" t="s">
        <v>511</v>
      </c>
      <c r="G624" s="246"/>
      <c r="H624" s="249">
        <v>0.35999999999999999</v>
      </c>
      <c r="I624" s="250"/>
      <c r="J624" s="246"/>
      <c r="K624" s="246"/>
      <c r="L624" s="251"/>
      <c r="M624" s="252"/>
      <c r="N624" s="253"/>
      <c r="O624" s="253"/>
      <c r="P624" s="253"/>
      <c r="Q624" s="253"/>
      <c r="R624" s="253"/>
      <c r="S624" s="253"/>
      <c r="T624" s="25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5" t="s">
        <v>153</v>
      </c>
      <c r="AU624" s="255" t="s">
        <v>87</v>
      </c>
      <c r="AV624" s="14" t="s">
        <v>87</v>
      </c>
      <c r="AW624" s="14" t="s">
        <v>39</v>
      </c>
      <c r="AX624" s="14" t="s">
        <v>78</v>
      </c>
      <c r="AY624" s="255" t="s">
        <v>141</v>
      </c>
    </row>
    <row r="625" s="13" customFormat="1">
      <c r="A625" s="13"/>
      <c r="B625" s="234"/>
      <c r="C625" s="235"/>
      <c r="D625" s="236" t="s">
        <v>153</v>
      </c>
      <c r="E625" s="237" t="s">
        <v>32</v>
      </c>
      <c r="F625" s="238" t="s">
        <v>191</v>
      </c>
      <c r="G625" s="235"/>
      <c r="H625" s="237" t="s">
        <v>32</v>
      </c>
      <c r="I625" s="239"/>
      <c r="J625" s="235"/>
      <c r="K625" s="235"/>
      <c r="L625" s="240"/>
      <c r="M625" s="241"/>
      <c r="N625" s="242"/>
      <c r="O625" s="242"/>
      <c r="P625" s="242"/>
      <c r="Q625" s="242"/>
      <c r="R625" s="242"/>
      <c r="S625" s="242"/>
      <c r="T625" s="24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4" t="s">
        <v>153</v>
      </c>
      <c r="AU625" s="244" t="s">
        <v>87</v>
      </c>
      <c r="AV625" s="13" t="s">
        <v>85</v>
      </c>
      <c r="AW625" s="13" t="s">
        <v>39</v>
      </c>
      <c r="AX625" s="13" t="s">
        <v>78</v>
      </c>
      <c r="AY625" s="244" t="s">
        <v>141</v>
      </c>
    </row>
    <row r="626" s="13" customFormat="1">
      <c r="A626" s="13"/>
      <c r="B626" s="234"/>
      <c r="C626" s="235"/>
      <c r="D626" s="236" t="s">
        <v>153</v>
      </c>
      <c r="E626" s="237" t="s">
        <v>32</v>
      </c>
      <c r="F626" s="238" t="s">
        <v>162</v>
      </c>
      <c r="G626" s="235"/>
      <c r="H626" s="237" t="s">
        <v>32</v>
      </c>
      <c r="I626" s="239"/>
      <c r="J626" s="235"/>
      <c r="K626" s="235"/>
      <c r="L626" s="240"/>
      <c r="M626" s="241"/>
      <c r="N626" s="242"/>
      <c r="O626" s="242"/>
      <c r="P626" s="242"/>
      <c r="Q626" s="242"/>
      <c r="R626" s="242"/>
      <c r="S626" s="242"/>
      <c r="T626" s="24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4" t="s">
        <v>153</v>
      </c>
      <c r="AU626" s="244" t="s">
        <v>87</v>
      </c>
      <c r="AV626" s="13" t="s">
        <v>85</v>
      </c>
      <c r="AW626" s="13" t="s">
        <v>39</v>
      </c>
      <c r="AX626" s="13" t="s">
        <v>78</v>
      </c>
      <c r="AY626" s="244" t="s">
        <v>141</v>
      </c>
    </row>
    <row r="627" s="14" customFormat="1">
      <c r="A627" s="14"/>
      <c r="B627" s="245"/>
      <c r="C627" s="246"/>
      <c r="D627" s="236" t="s">
        <v>153</v>
      </c>
      <c r="E627" s="247" t="s">
        <v>32</v>
      </c>
      <c r="F627" s="248" t="s">
        <v>470</v>
      </c>
      <c r="G627" s="246"/>
      <c r="H627" s="249">
        <v>2.9700000000000002</v>
      </c>
      <c r="I627" s="250"/>
      <c r="J627" s="246"/>
      <c r="K627" s="246"/>
      <c r="L627" s="251"/>
      <c r="M627" s="252"/>
      <c r="N627" s="253"/>
      <c r="O627" s="253"/>
      <c r="P627" s="253"/>
      <c r="Q627" s="253"/>
      <c r="R627" s="253"/>
      <c r="S627" s="253"/>
      <c r="T627" s="25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5" t="s">
        <v>153</v>
      </c>
      <c r="AU627" s="255" t="s">
        <v>87</v>
      </c>
      <c r="AV627" s="14" t="s">
        <v>87</v>
      </c>
      <c r="AW627" s="14" t="s">
        <v>39</v>
      </c>
      <c r="AX627" s="14" t="s">
        <v>78</v>
      </c>
      <c r="AY627" s="255" t="s">
        <v>141</v>
      </c>
    </row>
    <row r="628" s="13" customFormat="1">
      <c r="A628" s="13"/>
      <c r="B628" s="234"/>
      <c r="C628" s="235"/>
      <c r="D628" s="236" t="s">
        <v>153</v>
      </c>
      <c r="E628" s="237" t="s">
        <v>32</v>
      </c>
      <c r="F628" s="238" t="s">
        <v>164</v>
      </c>
      <c r="G628" s="235"/>
      <c r="H628" s="237" t="s">
        <v>32</v>
      </c>
      <c r="I628" s="239"/>
      <c r="J628" s="235"/>
      <c r="K628" s="235"/>
      <c r="L628" s="240"/>
      <c r="M628" s="241"/>
      <c r="N628" s="242"/>
      <c r="O628" s="242"/>
      <c r="P628" s="242"/>
      <c r="Q628" s="242"/>
      <c r="R628" s="242"/>
      <c r="S628" s="242"/>
      <c r="T628" s="24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4" t="s">
        <v>153</v>
      </c>
      <c r="AU628" s="244" t="s">
        <v>87</v>
      </c>
      <c r="AV628" s="13" t="s">
        <v>85</v>
      </c>
      <c r="AW628" s="13" t="s">
        <v>39</v>
      </c>
      <c r="AX628" s="13" t="s">
        <v>78</v>
      </c>
      <c r="AY628" s="244" t="s">
        <v>141</v>
      </c>
    </row>
    <row r="629" s="14" customFormat="1">
      <c r="A629" s="14"/>
      <c r="B629" s="245"/>
      <c r="C629" s="246"/>
      <c r="D629" s="236" t="s">
        <v>153</v>
      </c>
      <c r="E629" s="247" t="s">
        <v>32</v>
      </c>
      <c r="F629" s="248" t="s">
        <v>471</v>
      </c>
      <c r="G629" s="246"/>
      <c r="H629" s="249">
        <v>2.9700000000000002</v>
      </c>
      <c r="I629" s="250"/>
      <c r="J629" s="246"/>
      <c r="K629" s="246"/>
      <c r="L629" s="251"/>
      <c r="M629" s="252"/>
      <c r="N629" s="253"/>
      <c r="O629" s="253"/>
      <c r="P629" s="253"/>
      <c r="Q629" s="253"/>
      <c r="R629" s="253"/>
      <c r="S629" s="253"/>
      <c r="T629" s="25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5" t="s">
        <v>153</v>
      </c>
      <c r="AU629" s="255" t="s">
        <v>87</v>
      </c>
      <c r="AV629" s="14" t="s">
        <v>87</v>
      </c>
      <c r="AW629" s="14" t="s">
        <v>39</v>
      </c>
      <c r="AX629" s="14" t="s">
        <v>78</v>
      </c>
      <c r="AY629" s="255" t="s">
        <v>141</v>
      </c>
    </row>
    <row r="630" s="16" customFormat="1">
      <c r="A630" s="16"/>
      <c r="B630" s="267"/>
      <c r="C630" s="268"/>
      <c r="D630" s="236" t="s">
        <v>153</v>
      </c>
      <c r="E630" s="269" t="s">
        <v>32</v>
      </c>
      <c r="F630" s="270" t="s">
        <v>287</v>
      </c>
      <c r="G630" s="268"/>
      <c r="H630" s="271">
        <v>8.0999999999999996</v>
      </c>
      <c r="I630" s="272"/>
      <c r="J630" s="268"/>
      <c r="K630" s="268"/>
      <c r="L630" s="273"/>
      <c r="M630" s="274"/>
      <c r="N630" s="275"/>
      <c r="O630" s="275"/>
      <c r="P630" s="275"/>
      <c r="Q630" s="275"/>
      <c r="R630" s="275"/>
      <c r="S630" s="275"/>
      <c r="T630" s="276"/>
      <c r="U630" s="16"/>
      <c r="V630" s="16"/>
      <c r="W630" s="16"/>
      <c r="X630" s="16"/>
      <c r="Y630" s="16"/>
      <c r="Z630" s="16"/>
      <c r="AA630" s="16"/>
      <c r="AB630" s="16"/>
      <c r="AC630" s="16"/>
      <c r="AD630" s="16"/>
      <c r="AE630" s="16"/>
      <c r="AT630" s="277" t="s">
        <v>153</v>
      </c>
      <c r="AU630" s="277" t="s">
        <v>87</v>
      </c>
      <c r="AV630" s="16" t="s">
        <v>230</v>
      </c>
      <c r="AW630" s="16" t="s">
        <v>39</v>
      </c>
      <c r="AX630" s="16" t="s">
        <v>78</v>
      </c>
      <c r="AY630" s="277" t="s">
        <v>141</v>
      </c>
    </row>
    <row r="631" s="13" customFormat="1">
      <c r="A631" s="13"/>
      <c r="B631" s="234"/>
      <c r="C631" s="235"/>
      <c r="D631" s="236" t="s">
        <v>153</v>
      </c>
      <c r="E631" s="237" t="s">
        <v>32</v>
      </c>
      <c r="F631" s="238" t="s">
        <v>192</v>
      </c>
      <c r="G631" s="235"/>
      <c r="H631" s="237" t="s">
        <v>32</v>
      </c>
      <c r="I631" s="239"/>
      <c r="J631" s="235"/>
      <c r="K631" s="235"/>
      <c r="L631" s="240"/>
      <c r="M631" s="241"/>
      <c r="N631" s="242"/>
      <c r="O631" s="242"/>
      <c r="P631" s="242"/>
      <c r="Q631" s="242"/>
      <c r="R631" s="242"/>
      <c r="S631" s="242"/>
      <c r="T631" s="24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4" t="s">
        <v>153</v>
      </c>
      <c r="AU631" s="244" t="s">
        <v>87</v>
      </c>
      <c r="AV631" s="13" t="s">
        <v>85</v>
      </c>
      <c r="AW631" s="13" t="s">
        <v>39</v>
      </c>
      <c r="AX631" s="13" t="s">
        <v>78</v>
      </c>
      <c r="AY631" s="244" t="s">
        <v>141</v>
      </c>
    </row>
    <row r="632" s="13" customFormat="1">
      <c r="A632" s="13"/>
      <c r="B632" s="234"/>
      <c r="C632" s="235"/>
      <c r="D632" s="236" t="s">
        <v>153</v>
      </c>
      <c r="E632" s="237" t="s">
        <v>32</v>
      </c>
      <c r="F632" s="238" t="s">
        <v>193</v>
      </c>
      <c r="G632" s="235"/>
      <c r="H632" s="237" t="s">
        <v>32</v>
      </c>
      <c r="I632" s="239"/>
      <c r="J632" s="235"/>
      <c r="K632" s="235"/>
      <c r="L632" s="240"/>
      <c r="M632" s="241"/>
      <c r="N632" s="242"/>
      <c r="O632" s="242"/>
      <c r="P632" s="242"/>
      <c r="Q632" s="242"/>
      <c r="R632" s="242"/>
      <c r="S632" s="242"/>
      <c r="T632" s="24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4" t="s">
        <v>153</v>
      </c>
      <c r="AU632" s="244" t="s">
        <v>87</v>
      </c>
      <c r="AV632" s="13" t="s">
        <v>85</v>
      </c>
      <c r="AW632" s="13" t="s">
        <v>39</v>
      </c>
      <c r="AX632" s="13" t="s">
        <v>78</v>
      </c>
      <c r="AY632" s="244" t="s">
        <v>141</v>
      </c>
    </row>
    <row r="633" s="14" customFormat="1">
      <c r="A633" s="14"/>
      <c r="B633" s="245"/>
      <c r="C633" s="246"/>
      <c r="D633" s="236" t="s">
        <v>153</v>
      </c>
      <c r="E633" s="247" t="s">
        <v>32</v>
      </c>
      <c r="F633" s="248" t="s">
        <v>512</v>
      </c>
      <c r="G633" s="246"/>
      <c r="H633" s="249">
        <v>0.82499999999999996</v>
      </c>
      <c r="I633" s="250"/>
      <c r="J633" s="246"/>
      <c r="K633" s="246"/>
      <c r="L633" s="251"/>
      <c r="M633" s="252"/>
      <c r="N633" s="253"/>
      <c r="O633" s="253"/>
      <c r="P633" s="253"/>
      <c r="Q633" s="253"/>
      <c r="R633" s="253"/>
      <c r="S633" s="253"/>
      <c r="T633" s="25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5" t="s">
        <v>153</v>
      </c>
      <c r="AU633" s="255" t="s">
        <v>87</v>
      </c>
      <c r="AV633" s="14" t="s">
        <v>87</v>
      </c>
      <c r="AW633" s="14" t="s">
        <v>39</v>
      </c>
      <c r="AX633" s="14" t="s">
        <v>78</v>
      </c>
      <c r="AY633" s="255" t="s">
        <v>141</v>
      </c>
    </row>
    <row r="634" s="13" customFormat="1">
      <c r="A634" s="13"/>
      <c r="B634" s="234"/>
      <c r="C634" s="235"/>
      <c r="D634" s="236" t="s">
        <v>153</v>
      </c>
      <c r="E634" s="237" t="s">
        <v>32</v>
      </c>
      <c r="F634" s="238" t="s">
        <v>195</v>
      </c>
      <c r="G634" s="235"/>
      <c r="H634" s="237" t="s">
        <v>32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4" t="s">
        <v>153</v>
      </c>
      <c r="AU634" s="244" t="s">
        <v>87</v>
      </c>
      <c r="AV634" s="13" t="s">
        <v>85</v>
      </c>
      <c r="AW634" s="13" t="s">
        <v>39</v>
      </c>
      <c r="AX634" s="13" t="s">
        <v>78</v>
      </c>
      <c r="AY634" s="244" t="s">
        <v>141</v>
      </c>
    </row>
    <row r="635" s="14" customFormat="1">
      <c r="A635" s="14"/>
      <c r="B635" s="245"/>
      <c r="C635" s="246"/>
      <c r="D635" s="236" t="s">
        <v>153</v>
      </c>
      <c r="E635" s="247" t="s">
        <v>32</v>
      </c>
      <c r="F635" s="248" t="s">
        <v>513</v>
      </c>
      <c r="G635" s="246"/>
      <c r="H635" s="249">
        <v>2.2280000000000002</v>
      </c>
      <c r="I635" s="250"/>
      <c r="J635" s="246"/>
      <c r="K635" s="246"/>
      <c r="L635" s="251"/>
      <c r="M635" s="252"/>
      <c r="N635" s="253"/>
      <c r="O635" s="253"/>
      <c r="P635" s="253"/>
      <c r="Q635" s="253"/>
      <c r="R635" s="253"/>
      <c r="S635" s="253"/>
      <c r="T635" s="25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5" t="s">
        <v>153</v>
      </c>
      <c r="AU635" s="255" t="s">
        <v>87</v>
      </c>
      <c r="AV635" s="14" t="s">
        <v>87</v>
      </c>
      <c r="AW635" s="14" t="s">
        <v>39</v>
      </c>
      <c r="AX635" s="14" t="s">
        <v>78</v>
      </c>
      <c r="AY635" s="255" t="s">
        <v>141</v>
      </c>
    </row>
    <row r="636" s="16" customFormat="1">
      <c r="A636" s="16"/>
      <c r="B636" s="267"/>
      <c r="C636" s="268"/>
      <c r="D636" s="236" t="s">
        <v>153</v>
      </c>
      <c r="E636" s="269" t="s">
        <v>32</v>
      </c>
      <c r="F636" s="270" t="s">
        <v>287</v>
      </c>
      <c r="G636" s="268"/>
      <c r="H636" s="271">
        <v>3.0529999999999999</v>
      </c>
      <c r="I636" s="272"/>
      <c r="J636" s="268"/>
      <c r="K636" s="268"/>
      <c r="L636" s="273"/>
      <c r="M636" s="274"/>
      <c r="N636" s="275"/>
      <c r="O636" s="275"/>
      <c r="P636" s="275"/>
      <c r="Q636" s="275"/>
      <c r="R636" s="275"/>
      <c r="S636" s="275"/>
      <c r="T636" s="276"/>
      <c r="U636" s="16"/>
      <c r="V636" s="16"/>
      <c r="W636" s="16"/>
      <c r="X636" s="16"/>
      <c r="Y636" s="16"/>
      <c r="Z636" s="16"/>
      <c r="AA636" s="16"/>
      <c r="AB636" s="16"/>
      <c r="AC636" s="16"/>
      <c r="AD636" s="16"/>
      <c r="AE636" s="16"/>
      <c r="AT636" s="277" t="s">
        <v>153</v>
      </c>
      <c r="AU636" s="277" t="s">
        <v>87</v>
      </c>
      <c r="AV636" s="16" t="s">
        <v>230</v>
      </c>
      <c r="AW636" s="16" t="s">
        <v>39</v>
      </c>
      <c r="AX636" s="16" t="s">
        <v>78</v>
      </c>
      <c r="AY636" s="277" t="s">
        <v>141</v>
      </c>
    </row>
    <row r="637" s="13" customFormat="1">
      <c r="A637" s="13"/>
      <c r="B637" s="234"/>
      <c r="C637" s="235"/>
      <c r="D637" s="236" t="s">
        <v>153</v>
      </c>
      <c r="E637" s="237" t="s">
        <v>32</v>
      </c>
      <c r="F637" s="238" t="s">
        <v>197</v>
      </c>
      <c r="G637" s="235"/>
      <c r="H637" s="237" t="s">
        <v>32</v>
      </c>
      <c r="I637" s="239"/>
      <c r="J637" s="235"/>
      <c r="K637" s="235"/>
      <c r="L637" s="240"/>
      <c r="M637" s="241"/>
      <c r="N637" s="242"/>
      <c r="O637" s="242"/>
      <c r="P637" s="242"/>
      <c r="Q637" s="242"/>
      <c r="R637" s="242"/>
      <c r="S637" s="242"/>
      <c r="T637" s="24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4" t="s">
        <v>153</v>
      </c>
      <c r="AU637" s="244" t="s">
        <v>87</v>
      </c>
      <c r="AV637" s="13" t="s">
        <v>85</v>
      </c>
      <c r="AW637" s="13" t="s">
        <v>39</v>
      </c>
      <c r="AX637" s="13" t="s">
        <v>78</v>
      </c>
      <c r="AY637" s="244" t="s">
        <v>141</v>
      </c>
    </row>
    <row r="638" s="13" customFormat="1">
      <c r="A638" s="13"/>
      <c r="B638" s="234"/>
      <c r="C638" s="235"/>
      <c r="D638" s="236" t="s">
        <v>153</v>
      </c>
      <c r="E638" s="237" t="s">
        <v>32</v>
      </c>
      <c r="F638" s="238" t="s">
        <v>195</v>
      </c>
      <c r="G638" s="235"/>
      <c r="H638" s="237" t="s">
        <v>32</v>
      </c>
      <c r="I638" s="239"/>
      <c r="J638" s="235"/>
      <c r="K638" s="235"/>
      <c r="L638" s="240"/>
      <c r="M638" s="241"/>
      <c r="N638" s="242"/>
      <c r="O638" s="242"/>
      <c r="P638" s="242"/>
      <c r="Q638" s="242"/>
      <c r="R638" s="242"/>
      <c r="S638" s="242"/>
      <c r="T638" s="24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4" t="s">
        <v>153</v>
      </c>
      <c r="AU638" s="244" t="s">
        <v>87</v>
      </c>
      <c r="AV638" s="13" t="s">
        <v>85</v>
      </c>
      <c r="AW638" s="13" t="s">
        <v>39</v>
      </c>
      <c r="AX638" s="13" t="s">
        <v>78</v>
      </c>
      <c r="AY638" s="244" t="s">
        <v>141</v>
      </c>
    </row>
    <row r="639" s="14" customFormat="1">
      <c r="A639" s="14"/>
      <c r="B639" s="245"/>
      <c r="C639" s="246"/>
      <c r="D639" s="236" t="s">
        <v>153</v>
      </c>
      <c r="E639" s="247" t="s">
        <v>32</v>
      </c>
      <c r="F639" s="248" t="s">
        <v>514</v>
      </c>
      <c r="G639" s="246"/>
      <c r="H639" s="249">
        <v>0.74299999999999999</v>
      </c>
      <c r="I639" s="250"/>
      <c r="J639" s="246"/>
      <c r="K639" s="246"/>
      <c r="L639" s="251"/>
      <c r="M639" s="252"/>
      <c r="N639" s="253"/>
      <c r="O639" s="253"/>
      <c r="P639" s="253"/>
      <c r="Q639" s="253"/>
      <c r="R639" s="253"/>
      <c r="S639" s="253"/>
      <c r="T639" s="25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5" t="s">
        <v>153</v>
      </c>
      <c r="AU639" s="255" t="s">
        <v>87</v>
      </c>
      <c r="AV639" s="14" t="s">
        <v>87</v>
      </c>
      <c r="AW639" s="14" t="s">
        <v>39</v>
      </c>
      <c r="AX639" s="14" t="s">
        <v>78</v>
      </c>
      <c r="AY639" s="255" t="s">
        <v>141</v>
      </c>
    </row>
    <row r="640" s="13" customFormat="1">
      <c r="A640" s="13"/>
      <c r="B640" s="234"/>
      <c r="C640" s="235"/>
      <c r="D640" s="236" t="s">
        <v>153</v>
      </c>
      <c r="E640" s="237" t="s">
        <v>32</v>
      </c>
      <c r="F640" s="238" t="s">
        <v>199</v>
      </c>
      <c r="G640" s="235"/>
      <c r="H640" s="237" t="s">
        <v>32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4" t="s">
        <v>153</v>
      </c>
      <c r="AU640" s="244" t="s">
        <v>87</v>
      </c>
      <c r="AV640" s="13" t="s">
        <v>85</v>
      </c>
      <c r="AW640" s="13" t="s">
        <v>39</v>
      </c>
      <c r="AX640" s="13" t="s">
        <v>78</v>
      </c>
      <c r="AY640" s="244" t="s">
        <v>141</v>
      </c>
    </row>
    <row r="641" s="14" customFormat="1">
      <c r="A641" s="14"/>
      <c r="B641" s="245"/>
      <c r="C641" s="246"/>
      <c r="D641" s="236" t="s">
        <v>153</v>
      </c>
      <c r="E641" s="247" t="s">
        <v>32</v>
      </c>
      <c r="F641" s="248" t="s">
        <v>515</v>
      </c>
      <c r="G641" s="246"/>
      <c r="H641" s="249">
        <v>0.94499999999999995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5" t="s">
        <v>153</v>
      </c>
      <c r="AU641" s="255" t="s">
        <v>87</v>
      </c>
      <c r="AV641" s="14" t="s">
        <v>87</v>
      </c>
      <c r="AW641" s="14" t="s">
        <v>39</v>
      </c>
      <c r="AX641" s="14" t="s">
        <v>78</v>
      </c>
      <c r="AY641" s="255" t="s">
        <v>141</v>
      </c>
    </row>
    <row r="642" s="15" customFormat="1">
      <c r="A642" s="15"/>
      <c r="B642" s="256"/>
      <c r="C642" s="257"/>
      <c r="D642" s="236" t="s">
        <v>153</v>
      </c>
      <c r="E642" s="258" t="s">
        <v>32</v>
      </c>
      <c r="F642" s="259" t="s">
        <v>223</v>
      </c>
      <c r="G642" s="257"/>
      <c r="H642" s="260">
        <v>12.840999999999999</v>
      </c>
      <c r="I642" s="261"/>
      <c r="J642" s="257"/>
      <c r="K642" s="257"/>
      <c r="L642" s="262"/>
      <c r="M642" s="263"/>
      <c r="N642" s="264"/>
      <c r="O642" s="264"/>
      <c r="P642" s="264"/>
      <c r="Q642" s="264"/>
      <c r="R642" s="264"/>
      <c r="S642" s="264"/>
      <c r="T642" s="265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66" t="s">
        <v>153</v>
      </c>
      <c r="AU642" s="266" t="s">
        <v>87</v>
      </c>
      <c r="AV642" s="15" t="s">
        <v>149</v>
      </c>
      <c r="AW642" s="15" t="s">
        <v>39</v>
      </c>
      <c r="AX642" s="15" t="s">
        <v>85</v>
      </c>
      <c r="AY642" s="266" t="s">
        <v>141</v>
      </c>
    </row>
    <row r="643" s="2" customFormat="1" ht="24.15" customHeight="1">
      <c r="A643" s="42"/>
      <c r="B643" s="43"/>
      <c r="C643" s="216" t="s">
        <v>516</v>
      </c>
      <c r="D643" s="216" t="s">
        <v>144</v>
      </c>
      <c r="E643" s="217" t="s">
        <v>517</v>
      </c>
      <c r="F643" s="218" t="s">
        <v>518</v>
      </c>
      <c r="G643" s="219" t="s">
        <v>147</v>
      </c>
      <c r="H643" s="220">
        <v>3.6619999999999999</v>
      </c>
      <c r="I643" s="221"/>
      <c r="J643" s="222">
        <f>ROUND(I643*H643,2)</f>
        <v>0</v>
      </c>
      <c r="K643" s="218" t="s">
        <v>148</v>
      </c>
      <c r="L643" s="48"/>
      <c r="M643" s="223" t="s">
        <v>32</v>
      </c>
      <c r="N643" s="224" t="s">
        <v>49</v>
      </c>
      <c r="O643" s="88"/>
      <c r="P643" s="225">
        <f>O643*H643</f>
        <v>0</v>
      </c>
      <c r="Q643" s="225">
        <v>0</v>
      </c>
      <c r="R643" s="225">
        <f>Q643*H643</f>
        <v>0</v>
      </c>
      <c r="S643" s="225">
        <v>0.037999999999999999</v>
      </c>
      <c r="T643" s="226">
        <f>S643*H643</f>
        <v>0.139156</v>
      </c>
      <c r="U643" s="42"/>
      <c r="V643" s="42"/>
      <c r="W643" s="42"/>
      <c r="X643" s="42"/>
      <c r="Y643" s="42"/>
      <c r="Z643" s="42"/>
      <c r="AA643" s="42"/>
      <c r="AB643" s="42"/>
      <c r="AC643" s="42"/>
      <c r="AD643" s="42"/>
      <c r="AE643" s="42"/>
      <c r="AR643" s="227" t="s">
        <v>149</v>
      </c>
      <c r="AT643" s="227" t="s">
        <v>144</v>
      </c>
      <c r="AU643" s="227" t="s">
        <v>87</v>
      </c>
      <c r="AY643" s="20" t="s">
        <v>141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20" t="s">
        <v>85</v>
      </c>
      <c r="BK643" s="228">
        <f>ROUND(I643*H643,2)</f>
        <v>0</v>
      </c>
      <c r="BL643" s="20" t="s">
        <v>149</v>
      </c>
      <c r="BM643" s="227" t="s">
        <v>519</v>
      </c>
    </row>
    <row r="644" s="2" customFormat="1">
      <c r="A644" s="42"/>
      <c r="B644" s="43"/>
      <c r="C644" s="44"/>
      <c r="D644" s="229" t="s">
        <v>151</v>
      </c>
      <c r="E644" s="44"/>
      <c r="F644" s="230" t="s">
        <v>520</v>
      </c>
      <c r="G644" s="44"/>
      <c r="H644" s="44"/>
      <c r="I644" s="231"/>
      <c r="J644" s="44"/>
      <c r="K644" s="44"/>
      <c r="L644" s="48"/>
      <c r="M644" s="232"/>
      <c r="N644" s="233"/>
      <c r="O644" s="88"/>
      <c r="P644" s="88"/>
      <c r="Q644" s="88"/>
      <c r="R644" s="88"/>
      <c r="S644" s="88"/>
      <c r="T644" s="89"/>
      <c r="U644" s="42"/>
      <c r="V644" s="42"/>
      <c r="W644" s="42"/>
      <c r="X644" s="42"/>
      <c r="Y644" s="42"/>
      <c r="Z644" s="42"/>
      <c r="AA644" s="42"/>
      <c r="AB644" s="42"/>
      <c r="AC644" s="42"/>
      <c r="AD644" s="42"/>
      <c r="AE644" s="42"/>
      <c r="AT644" s="20" t="s">
        <v>151</v>
      </c>
      <c r="AU644" s="20" t="s">
        <v>87</v>
      </c>
    </row>
    <row r="645" s="13" customFormat="1">
      <c r="A645" s="13"/>
      <c r="B645" s="234"/>
      <c r="C645" s="235"/>
      <c r="D645" s="236" t="s">
        <v>153</v>
      </c>
      <c r="E645" s="237" t="s">
        <v>32</v>
      </c>
      <c r="F645" s="238" t="s">
        <v>188</v>
      </c>
      <c r="G645" s="235"/>
      <c r="H645" s="237" t="s">
        <v>32</v>
      </c>
      <c r="I645" s="239"/>
      <c r="J645" s="235"/>
      <c r="K645" s="235"/>
      <c r="L645" s="240"/>
      <c r="M645" s="241"/>
      <c r="N645" s="242"/>
      <c r="O645" s="242"/>
      <c r="P645" s="242"/>
      <c r="Q645" s="242"/>
      <c r="R645" s="242"/>
      <c r="S645" s="242"/>
      <c r="T645" s="24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4" t="s">
        <v>153</v>
      </c>
      <c r="AU645" s="244" t="s">
        <v>87</v>
      </c>
      <c r="AV645" s="13" t="s">
        <v>85</v>
      </c>
      <c r="AW645" s="13" t="s">
        <v>39</v>
      </c>
      <c r="AX645" s="13" t="s">
        <v>78</v>
      </c>
      <c r="AY645" s="244" t="s">
        <v>141</v>
      </c>
    </row>
    <row r="646" s="13" customFormat="1">
      <c r="A646" s="13"/>
      <c r="B646" s="234"/>
      <c r="C646" s="235"/>
      <c r="D646" s="236" t="s">
        <v>153</v>
      </c>
      <c r="E646" s="237" t="s">
        <v>32</v>
      </c>
      <c r="F646" s="238" t="s">
        <v>157</v>
      </c>
      <c r="G646" s="235"/>
      <c r="H646" s="237" t="s">
        <v>32</v>
      </c>
      <c r="I646" s="239"/>
      <c r="J646" s="235"/>
      <c r="K646" s="235"/>
      <c r="L646" s="240"/>
      <c r="M646" s="241"/>
      <c r="N646" s="242"/>
      <c r="O646" s="242"/>
      <c r="P646" s="242"/>
      <c r="Q646" s="242"/>
      <c r="R646" s="242"/>
      <c r="S646" s="242"/>
      <c r="T646" s="24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4" t="s">
        <v>153</v>
      </c>
      <c r="AU646" s="244" t="s">
        <v>87</v>
      </c>
      <c r="AV646" s="13" t="s">
        <v>85</v>
      </c>
      <c r="AW646" s="13" t="s">
        <v>39</v>
      </c>
      <c r="AX646" s="13" t="s">
        <v>78</v>
      </c>
      <c r="AY646" s="244" t="s">
        <v>141</v>
      </c>
    </row>
    <row r="647" s="14" customFormat="1">
      <c r="A647" s="14"/>
      <c r="B647" s="245"/>
      <c r="C647" s="246"/>
      <c r="D647" s="236" t="s">
        <v>153</v>
      </c>
      <c r="E647" s="247" t="s">
        <v>32</v>
      </c>
      <c r="F647" s="248" t="s">
        <v>468</v>
      </c>
      <c r="G647" s="246"/>
      <c r="H647" s="249">
        <v>2.2320000000000002</v>
      </c>
      <c r="I647" s="250"/>
      <c r="J647" s="246"/>
      <c r="K647" s="246"/>
      <c r="L647" s="251"/>
      <c r="M647" s="252"/>
      <c r="N647" s="253"/>
      <c r="O647" s="253"/>
      <c r="P647" s="253"/>
      <c r="Q647" s="253"/>
      <c r="R647" s="253"/>
      <c r="S647" s="253"/>
      <c r="T647" s="25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5" t="s">
        <v>153</v>
      </c>
      <c r="AU647" s="255" t="s">
        <v>87</v>
      </c>
      <c r="AV647" s="14" t="s">
        <v>87</v>
      </c>
      <c r="AW647" s="14" t="s">
        <v>39</v>
      </c>
      <c r="AX647" s="14" t="s">
        <v>78</v>
      </c>
      <c r="AY647" s="255" t="s">
        <v>141</v>
      </c>
    </row>
    <row r="648" s="13" customFormat="1">
      <c r="A648" s="13"/>
      <c r="B648" s="234"/>
      <c r="C648" s="235"/>
      <c r="D648" s="236" t="s">
        <v>153</v>
      </c>
      <c r="E648" s="237" t="s">
        <v>32</v>
      </c>
      <c r="F648" s="238" t="s">
        <v>191</v>
      </c>
      <c r="G648" s="235"/>
      <c r="H648" s="237" t="s">
        <v>32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4" t="s">
        <v>153</v>
      </c>
      <c r="AU648" s="244" t="s">
        <v>87</v>
      </c>
      <c r="AV648" s="13" t="s">
        <v>85</v>
      </c>
      <c r="AW648" s="13" t="s">
        <v>39</v>
      </c>
      <c r="AX648" s="13" t="s">
        <v>78</v>
      </c>
      <c r="AY648" s="244" t="s">
        <v>141</v>
      </c>
    </row>
    <row r="649" s="13" customFormat="1">
      <c r="A649" s="13"/>
      <c r="B649" s="234"/>
      <c r="C649" s="235"/>
      <c r="D649" s="236" t="s">
        <v>153</v>
      </c>
      <c r="E649" s="237" t="s">
        <v>32</v>
      </c>
      <c r="F649" s="238" t="s">
        <v>166</v>
      </c>
      <c r="G649" s="235"/>
      <c r="H649" s="237" t="s">
        <v>32</v>
      </c>
      <c r="I649" s="239"/>
      <c r="J649" s="235"/>
      <c r="K649" s="235"/>
      <c r="L649" s="240"/>
      <c r="M649" s="241"/>
      <c r="N649" s="242"/>
      <c r="O649" s="242"/>
      <c r="P649" s="242"/>
      <c r="Q649" s="242"/>
      <c r="R649" s="242"/>
      <c r="S649" s="242"/>
      <c r="T649" s="24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4" t="s">
        <v>153</v>
      </c>
      <c r="AU649" s="244" t="s">
        <v>87</v>
      </c>
      <c r="AV649" s="13" t="s">
        <v>85</v>
      </c>
      <c r="AW649" s="13" t="s">
        <v>39</v>
      </c>
      <c r="AX649" s="13" t="s">
        <v>78</v>
      </c>
      <c r="AY649" s="244" t="s">
        <v>141</v>
      </c>
    </row>
    <row r="650" s="14" customFormat="1">
      <c r="A650" s="14"/>
      <c r="B650" s="245"/>
      <c r="C650" s="246"/>
      <c r="D650" s="236" t="s">
        <v>153</v>
      </c>
      <c r="E650" s="247" t="s">
        <v>32</v>
      </c>
      <c r="F650" s="248" t="s">
        <v>521</v>
      </c>
      <c r="G650" s="246"/>
      <c r="H650" s="249">
        <v>1.4299999999999999</v>
      </c>
      <c r="I650" s="250"/>
      <c r="J650" s="246"/>
      <c r="K650" s="246"/>
      <c r="L650" s="251"/>
      <c r="M650" s="252"/>
      <c r="N650" s="253"/>
      <c r="O650" s="253"/>
      <c r="P650" s="253"/>
      <c r="Q650" s="253"/>
      <c r="R650" s="253"/>
      <c r="S650" s="253"/>
      <c r="T650" s="25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5" t="s">
        <v>153</v>
      </c>
      <c r="AU650" s="255" t="s">
        <v>87</v>
      </c>
      <c r="AV650" s="14" t="s">
        <v>87</v>
      </c>
      <c r="AW650" s="14" t="s">
        <v>39</v>
      </c>
      <c r="AX650" s="14" t="s">
        <v>78</v>
      </c>
      <c r="AY650" s="255" t="s">
        <v>141</v>
      </c>
    </row>
    <row r="651" s="15" customFormat="1">
      <c r="A651" s="15"/>
      <c r="B651" s="256"/>
      <c r="C651" s="257"/>
      <c r="D651" s="236" t="s">
        <v>153</v>
      </c>
      <c r="E651" s="258" t="s">
        <v>32</v>
      </c>
      <c r="F651" s="259" t="s">
        <v>223</v>
      </c>
      <c r="G651" s="257"/>
      <c r="H651" s="260">
        <v>3.6619999999999999</v>
      </c>
      <c r="I651" s="261"/>
      <c r="J651" s="257"/>
      <c r="K651" s="257"/>
      <c r="L651" s="262"/>
      <c r="M651" s="263"/>
      <c r="N651" s="264"/>
      <c r="O651" s="264"/>
      <c r="P651" s="264"/>
      <c r="Q651" s="264"/>
      <c r="R651" s="264"/>
      <c r="S651" s="264"/>
      <c r="T651" s="26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6" t="s">
        <v>153</v>
      </c>
      <c r="AU651" s="266" t="s">
        <v>87</v>
      </c>
      <c r="AV651" s="15" t="s">
        <v>149</v>
      </c>
      <c r="AW651" s="15" t="s">
        <v>39</v>
      </c>
      <c r="AX651" s="15" t="s">
        <v>85</v>
      </c>
      <c r="AY651" s="266" t="s">
        <v>141</v>
      </c>
    </row>
    <row r="652" s="2" customFormat="1" ht="24.15" customHeight="1">
      <c r="A652" s="42"/>
      <c r="B652" s="43"/>
      <c r="C652" s="216" t="s">
        <v>522</v>
      </c>
      <c r="D652" s="216" t="s">
        <v>144</v>
      </c>
      <c r="E652" s="217" t="s">
        <v>523</v>
      </c>
      <c r="F652" s="218" t="s">
        <v>524</v>
      </c>
      <c r="G652" s="219" t="s">
        <v>147</v>
      </c>
      <c r="H652" s="220">
        <v>133.45500000000001</v>
      </c>
      <c r="I652" s="221"/>
      <c r="J652" s="222">
        <f>ROUND(I652*H652,2)</f>
        <v>0</v>
      </c>
      <c r="K652" s="218" t="s">
        <v>148</v>
      </c>
      <c r="L652" s="48"/>
      <c r="M652" s="223" t="s">
        <v>32</v>
      </c>
      <c r="N652" s="224" t="s">
        <v>49</v>
      </c>
      <c r="O652" s="88"/>
      <c r="P652" s="225">
        <f>O652*H652</f>
        <v>0</v>
      </c>
      <c r="Q652" s="225">
        <v>0</v>
      </c>
      <c r="R652" s="225">
        <f>Q652*H652</f>
        <v>0</v>
      </c>
      <c r="S652" s="225">
        <v>0.034000000000000002</v>
      </c>
      <c r="T652" s="226">
        <f>S652*H652</f>
        <v>4.5374700000000008</v>
      </c>
      <c r="U652" s="42"/>
      <c r="V652" s="42"/>
      <c r="W652" s="42"/>
      <c r="X652" s="42"/>
      <c r="Y652" s="42"/>
      <c r="Z652" s="42"/>
      <c r="AA652" s="42"/>
      <c r="AB652" s="42"/>
      <c r="AC652" s="42"/>
      <c r="AD652" s="42"/>
      <c r="AE652" s="42"/>
      <c r="AR652" s="227" t="s">
        <v>149</v>
      </c>
      <c r="AT652" s="227" t="s">
        <v>144</v>
      </c>
      <c r="AU652" s="227" t="s">
        <v>87</v>
      </c>
      <c r="AY652" s="20" t="s">
        <v>141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20" t="s">
        <v>85</v>
      </c>
      <c r="BK652" s="228">
        <f>ROUND(I652*H652,2)</f>
        <v>0</v>
      </c>
      <c r="BL652" s="20" t="s">
        <v>149</v>
      </c>
      <c r="BM652" s="227" t="s">
        <v>525</v>
      </c>
    </row>
    <row r="653" s="2" customFormat="1">
      <c r="A653" s="42"/>
      <c r="B653" s="43"/>
      <c r="C653" s="44"/>
      <c r="D653" s="229" t="s">
        <v>151</v>
      </c>
      <c r="E653" s="44"/>
      <c r="F653" s="230" t="s">
        <v>526</v>
      </c>
      <c r="G653" s="44"/>
      <c r="H653" s="44"/>
      <c r="I653" s="231"/>
      <c r="J653" s="44"/>
      <c r="K653" s="44"/>
      <c r="L653" s="48"/>
      <c r="M653" s="232"/>
      <c r="N653" s="233"/>
      <c r="O653" s="88"/>
      <c r="P653" s="88"/>
      <c r="Q653" s="88"/>
      <c r="R653" s="88"/>
      <c r="S653" s="88"/>
      <c r="T653" s="89"/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T653" s="20" t="s">
        <v>151</v>
      </c>
      <c r="AU653" s="20" t="s">
        <v>87</v>
      </c>
    </row>
    <row r="654" s="13" customFormat="1">
      <c r="A654" s="13"/>
      <c r="B654" s="234"/>
      <c r="C654" s="235"/>
      <c r="D654" s="236" t="s">
        <v>153</v>
      </c>
      <c r="E654" s="237" t="s">
        <v>32</v>
      </c>
      <c r="F654" s="238" t="s">
        <v>191</v>
      </c>
      <c r="G654" s="235"/>
      <c r="H654" s="237" t="s">
        <v>32</v>
      </c>
      <c r="I654" s="239"/>
      <c r="J654" s="235"/>
      <c r="K654" s="235"/>
      <c r="L654" s="240"/>
      <c r="M654" s="241"/>
      <c r="N654" s="242"/>
      <c r="O654" s="242"/>
      <c r="P654" s="242"/>
      <c r="Q654" s="242"/>
      <c r="R654" s="242"/>
      <c r="S654" s="242"/>
      <c r="T654" s="24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4" t="s">
        <v>153</v>
      </c>
      <c r="AU654" s="244" t="s">
        <v>87</v>
      </c>
      <c r="AV654" s="13" t="s">
        <v>85</v>
      </c>
      <c r="AW654" s="13" t="s">
        <v>39</v>
      </c>
      <c r="AX654" s="13" t="s">
        <v>78</v>
      </c>
      <c r="AY654" s="244" t="s">
        <v>141</v>
      </c>
    </row>
    <row r="655" s="13" customFormat="1">
      <c r="A655" s="13"/>
      <c r="B655" s="234"/>
      <c r="C655" s="235"/>
      <c r="D655" s="236" t="s">
        <v>153</v>
      </c>
      <c r="E655" s="237" t="s">
        <v>32</v>
      </c>
      <c r="F655" s="238" t="s">
        <v>176</v>
      </c>
      <c r="G655" s="235"/>
      <c r="H655" s="237" t="s">
        <v>32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4" t="s">
        <v>153</v>
      </c>
      <c r="AU655" s="244" t="s">
        <v>87</v>
      </c>
      <c r="AV655" s="13" t="s">
        <v>85</v>
      </c>
      <c r="AW655" s="13" t="s">
        <v>39</v>
      </c>
      <c r="AX655" s="13" t="s">
        <v>78</v>
      </c>
      <c r="AY655" s="244" t="s">
        <v>141</v>
      </c>
    </row>
    <row r="656" s="14" customFormat="1">
      <c r="A656" s="14"/>
      <c r="B656" s="245"/>
      <c r="C656" s="246"/>
      <c r="D656" s="236" t="s">
        <v>153</v>
      </c>
      <c r="E656" s="247" t="s">
        <v>32</v>
      </c>
      <c r="F656" s="248" t="s">
        <v>487</v>
      </c>
      <c r="G656" s="246"/>
      <c r="H656" s="249">
        <v>4.3120000000000003</v>
      </c>
      <c r="I656" s="250"/>
      <c r="J656" s="246"/>
      <c r="K656" s="246"/>
      <c r="L656" s="251"/>
      <c r="M656" s="252"/>
      <c r="N656" s="253"/>
      <c r="O656" s="253"/>
      <c r="P656" s="253"/>
      <c r="Q656" s="253"/>
      <c r="R656" s="253"/>
      <c r="S656" s="253"/>
      <c r="T656" s="25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5" t="s">
        <v>153</v>
      </c>
      <c r="AU656" s="255" t="s">
        <v>87</v>
      </c>
      <c r="AV656" s="14" t="s">
        <v>87</v>
      </c>
      <c r="AW656" s="14" t="s">
        <v>39</v>
      </c>
      <c r="AX656" s="14" t="s">
        <v>78</v>
      </c>
      <c r="AY656" s="255" t="s">
        <v>141</v>
      </c>
    </row>
    <row r="657" s="13" customFormat="1">
      <c r="A657" s="13"/>
      <c r="B657" s="234"/>
      <c r="C657" s="235"/>
      <c r="D657" s="236" t="s">
        <v>153</v>
      </c>
      <c r="E657" s="237" t="s">
        <v>32</v>
      </c>
      <c r="F657" s="238" t="s">
        <v>180</v>
      </c>
      <c r="G657" s="235"/>
      <c r="H657" s="237" t="s">
        <v>32</v>
      </c>
      <c r="I657" s="239"/>
      <c r="J657" s="235"/>
      <c r="K657" s="235"/>
      <c r="L657" s="240"/>
      <c r="M657" s="241"/>
      <c r="N657" s="242"/>
      <c r="O657" s="242"/>
      <c r="P657" s="242"/>
      <c r="Q657" s="242"/>
      <c r="R657" s="242"/>
      <c r="S657" s="242"/>
      <c r="T657" s="24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4" t="s">
        <v>153</v>
      </c>
      <c r="AU657" s="244" t="s">
        <v>87</v>
      </c>
      <c r="AV657" s="13" t="s">
        <v>85</v>
      </c>
      <c r="AW657" s="13" t="s">
        <v>39</v>
      </c>
      <c r="AX657" s="13" t="s">
        <v>78</v>
      </c>
      <c r="AY657" s="244" t="s">
        <v>141</v>
      </c>
    </row>
    <row r="658" s="14" customFormat="1">
      <c r="A658" s="14"/>
      <c r="B658" s="245"/>
      <c r="C658" s="246"/>
      <c r="D658" s="236" t="s">
        <v>153</v>
      </c>
      <c r="E658" s="247" t="s">
        <v>32</v>
      </c>
      <c r="F658" s="248" t="s">
        <v>527</v>
      </c>
      <c r="G658" s="246"/>
      <c r="H658" s="249">
        <v>11.824999999999999</v>
      </c>
      <c r="I658" s="250"/>
      <c r="J658" s="246"/>
      <c r="K658" s="246"/>
      <c r="L658" s="251"/>
      <c r="M658" s="252"/>
      <c r="N658" s="253"/>
      <c r="O658" s="253"/>
      <c r="P658" s="253"/>
      <c r="Q658" s="253"/>
      <c r="R658" s="253"/>
      <c r="S658" s="253"/>
      <c r="T658" s="25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5" t="s">
        <v>153</v>
      </c>
      <c r="AU658" s="255" t="s">
        <v>87</v>
      </c>
      <c r="AV658" s="14" t="s">
        <v>87</v>
      </c>
      <c r="AW658" s="14" t="s">
        <v>39</v>
      </c>
      <c r="AX658" s="14" t="s">
        <v>78</v>
      </c>
      <c r="AY658" s="255" t="s">
        <v>141</v>
      </c>
    </row>
    <row r="659" s="13" customFormat="1">
      <c r="A659" s="13"/>
      <c r="B659" s="234"/>
      <c r="C659" s="235"/>
      <c r="D659" s="236" t="s">
        <v>153</v>
      </c>
      <c r="E659" s="237" t="s">
        <v>32</v>
      </c>
      <c r="F659" s="238" t="s">
        <v>203</v>
      </c>
      <c r="G659" s="235"/>
      <c r="H659" s="237" t="s">
        <v>32</v>
      </c>
      <c r="I659" s="239"/>
      <c r="J659" s="235"/>
      <c r="K659" s="235"/>
      <c r="L659" s="240"/>
      <c r="M659" s="241"/>
      <c r="N659" s="242"/>
      <c r="O659" s="242"/>
      <c r="P659" s="242"/>
      <c r="Q659" s="242"/>
      <c r="R659" s="242"/>
      <c r="S659" s="242"/>
      <c r="T659" s="24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4" t="s">
        <v>153</v>
      </c>
      <c r="AU659" s="244" t="s">
        <v>87</v>
      </c>
      <c r="AV659" s="13" t="s">
        <v>85</v>
      </c>
      <c r="AW659" s="13" t="s">
        <v>39</v>
      </c>
      <c r="AX659" s="13" t="s">
        <v>78</v>
      </c>
      <c r="AY659" s="244" t="s">
        <v>141</v>
      </c>
    </row>
    <row r="660" s="14" customFormat="1">
      <c r="A660" s="14"/>
      <c r="B660" s="245"/>
      <c r="C660" s="246"/>
      <c r="D660" s="236" t="s">
        <v>153</v>
      </c>
      <c r="E660" s="247" t="s">
        <v>32</v>
      </c>
      <c r="F660" s="248" t="s">
        <v>528</v>
      </c>
      <c r="G660" s="246"/>
      <c r="H660" s="249">
        <v>2.0350000000000001</v>
      </c>
      <c r="I660" s="250"/>
      <c r="J660" s="246"/>
      <c r="K660" s="246"/>
      <c r="L660" s="251"/>
      <c r="M660" s="252"/>
      <c r="N660" s="253"/>
      <c r="O660" s="253"/>
      <c r="P660" s="253"/>
      <c r="Q660" s="253"/>
      <c r="R660" s="253"/>
      <c r="S660" s="253"/>
      <c r="T660" s="25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5" t="s">
        <v>153</v>
      </c>
      <c r="AU660" s="255" t="s">
        <v>87</v>
      </c>
      <c r="AV660" s="14" t="s">
        <v>87</v>
      </c>
      <c r="AW660" s="14" t="s">
        <v>39</v>
      </c>
      <c r="AX660" s="14" t="s">
        <v>78</v>
      </c>
      <c r="AY660" s="255" t="s">
        <v>141</v>
      </c>
    </row>
    <row r="661" s="13" customFormat="1">
      <c r="A661" s="13"/>
      <c r="B661" s="234"/>
      <c r="C661" s="235"/>
      <c r="D661" s="236" t="s">
        <v>153</v>
      </c>
      <c r="E661" s="237" t="s">
        <v>32</v>
      </c>
      <c r="F661" s="238" t="s">
        <v>205</v>
      </c>
      <c r="G661" s="235"/>
      <c r="H661" s="237" t="s">
        <v>32</v>
      </c>
      <c r="I661" s="239"/>
      <c r="J661" s="235"/>
      <c r="K661" s="235"/>
      <c r="L661" s="240"/>
      <c r="M661" s="241"/>
      <c r="N661" s="242"/>
      <c r="O661" s="242"/>
      <c r="P661" s="242"/>
      <c r="Q661" s="242"/>
      <c r="R661" s="242"/>
      <c r="S661" s="242"/>
      <c r="T661" s="24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4" t="s">
        <v>153</v>
      </c>
      <c r="AU661" s="244" t="s">
        <v>87</v>
      </c>
      <c r="AV661" s="13" t="s">
        <v>85</v>
      </c>
      <c r="AW661" s="13" t="s">
        <v>39</v>
      </c>
      <c r="AX661" s="13" t="s">
        <v>78</v>
      </c>
      <c r="AY661" s="244" t="s">
        <v>141</v>
      </c>
    </row>
    <row r="662" s="14" customFormat="1">
      <c r="A662" s="14"/>
      <c r="B662" s="245"/>
      <c r="C662" s="246"/>
      <c r="D662" s="236" t="s">
        <v>153</v>
      </c>
      <c r="E662" s="247" t="s">
        <v>32</v>
      </c>
      <c r="F662" s="248" t="s">
        <v>529</v>
      </c>
      <c r="G662" s="246"/>
      <c r="H662" s="249">
        <v>14.835000000000001</v>
      </c>
      <c r="I662" s="250"/>
      <c r="J662" s="246"/>
      <c r="K662" s="246"/>
      <c r="L662" s="251"/>
      <c r="M662" s="252"/>
      <c r="N662" s="253"/>
      <c r="O662" s="253"/>
      <c r="P662" s="253"/>
      <c r="Q662" s="253"/>
      <c r="R662" s="253"/>
      <c r="S662" s="253"/>
      <c r="T662" s="25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5" t="s">
        <v>153</v>
      </c>
      <c r="AU662" s="255" t="s">
        <v>87</v>
      </c>
      <c r="AV662" s="14" t="s">
        <v>87</v>
      </c>
      <c r="AW662" s="14" t="s">
        <v>39</v>
      </c>
      <c r="AX662" s="14" t="s">
        <v>78</v>
      </c>
      <c r="AY662" s="255" t="s">
        <v>141</v>
      </c>
    </row>
    <row r="663" s="16" customFormat="1">
      <c r="A663" s="16"/>
      <c r="B663" s="267"/>
      <c r="C663" s="268"/>
      <c r="D663" s="236" t="s">
        <v>153</v>
      </c>
      <c r="E663" s="269" t="s">
        <v>32</v>
      </c>
      <c r="F663" s="270" t="s">
        <v>287</v>
      </c>
      <c r="G663" s="268"/>
      <c r="H663" s="271">
        <v>33.006999999999998</v>
      </c>
      <c r="I663" s="272"/>
      <c r="J663" s="268"/>
      <c r="K663" s="268"/>
      <c r="L663" s="273"/>
      <c r="M663" s="274"/>
      <c r="N663" s="275"/>
      <c r="O663" s="275"/>
      <c r="P663" s="275"/>
      <c r="Q663" s="275"/>
      <c r="R663" s="275"/>
      <c r="S663" s="275"/>
      <c r="T663" s="276"/>
      <c r="U663" s="16"/>
      <c r="V663" s="16"/>
      <c r="W663" s="16"/>
      <c r="X663" s="16"/>
      <c r="Y663" s="16"/>
      <c r="Z663" s="16"/>
      <c r="AA663" s="16"/>
      <c r="AB663" s="16"/>
      <c r="AC663" s="16"/>
      <c r="AD663" s="16"/>
      <c r="AE663" s="16"/>
      <c r="AT663" s="277" t="s">
        <v>153</v>
      </c>
      <c r="AU663" s="277" t="s">
        <v>87</v>
      </c>
      <c r="AV663" s="16" t="s">
        <v>230</v>
      </c>
      <c r="AW663" s="16" t="s">
        <v>39</v>
      </c>
      <c r="AX663" s="16" t="s">
        <v>78</v>
      </c>
      <c r="AY663" s="277" t="s">
        <v>141</v>
      </c>
    </row>
    <row r="664" s="13" customFormat="1">
      <c r="A664" s="13"/>
      <c r="B664" s="234"/>
      <c r="C664" s="235"/>
      <c r="D664" s="236" t="s">
        <v>153</v>
      </c>
      <c r="E664" s="237" t="s">
        <v>32</v>
      </c>
      <c r="F664" s="238" t="s">
        <v>192</v>
      </c>
      <c r="G664" s="235"/>
      <c r="H664" s="237" t="s">
        <v>32</v>
      </c>
      <c r="I664" s="239"/>
      <c r="J664" s="235"/>
      <c r="K664" s="235"/>
      <c r="L664" s="240"/>
      <c r="M664" s="241"/>
      <c r="N664" s="242"/>
      <c r="O664" s="242"/>
      <c r="P664" s="242"/>
      <c r="Q664" s="242"/>
      <c r="R664" s="242"/>
      <c r="S664" s="242"/>
      <c r="T664" s="24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4" t="s">
        <v>153</v>
      </c>
      <c r="AU664" s="244" t="s">
        <v>87</v>
      </c>
      <c r="AV664" s="13" t="s">
        <v>85</v>
      </c>
      <c r="AW664" s="13" t="s">
        <v>39</v>
      </c>
      <c r="AX664" s="13" t="s">
        <v>78</v>
      </c>
      <c r="AY664" s="244" t="s">
        <v>141</v>
      </c>
    </row>
    <row r="665" s="13" customFormat="1">
      <c r="A665" s="13"/>
      <c r="B665" s="234"/>
      <c r="C665" s="235"/>
      <c r="D665" s="236" t="s">
        <v>153</v>
      </c>
      <c r="E665" s="237" t="s">
        <v>32</v>
      </c>
      <c r="F665" s="238" t="s">
        <v>207</v>
      </c>
      <c r="G665" s="235"/>
      <c r="H665" s="237" t="s">
        <v>32</v>
      </c>
      <c r="I665" s="239"/>
      <c r="J665" s="235"/>
      <c r="K665" s="235"/>
      <c r="L665" s="240"/>
      <c r="M665" s="241"/>
      <c r="N665" s="242"/>
      <c r="O665" s="242"/>
      <c r="P665" s="242"/>
      <c r="Q665" s="242"/>
      <c r="R665" s="242"/>
      <c r="S665" s="242"/>
      <c r="T665" s="24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4" t="s">
        <v>153</v>
      </c>
      <c r="AU665" s="244" t="s">
        <v>87</v>
      </c>
      <c r="AV665" s="13" t="s">
        <v>85</v>
      </c>
      <c r="AW665" s="13" t="s">
        <v>39</v>
      </c>
      <c r="AX665" s="13" t="s">
        <v>78</v>
      </c>
      <c r="AY665" s="244" t="s">
        <v>141</v>
      </c>
    </row>
    <row r="666" s="14" customFormat="1">
      <c r="A666" s="14"/>
      <c r="B666" s="245"/>
      <c r="C666" s="246"/>
      <c r="D666" s="236" t="s">
        <v>153</v>
      </c>
      <c r="E666" s="247" t="s">
        <v>32</v>
      </c>
      <c r="F666" s="248" t="s">
        <v>530</v>
      </c>
      <c r="G666" s="246"/>
      <c r="H666" s="249">
        <v>41.924999999999997</v>
      </c>
      <c r="I666" s="250"/>
      <c r="J666" s="246"/>
      <c r="K666" s="246"/>
      <c r="L666" s="251"/>
      <c r="M666" s="252"/>
      <c r="N666" s="253"/>
      <c r="O666" s="253"/>
      <c r="P666" s="253"/>
      <c r="Q666" s="253"/>
      <c r="R666" s="253"/>
      <c r="S666" s="253"/>
      <c r="T666" s="25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5" t="s">
        <v>153</v>
      </c>
      <c r="AU666" s="255" t="s">
        <v>87</v>
      </c>
      <c r="AV666" s="14" t="s">
        <v>87</v>
      </c>
      <c r="AW666" s="14" t="s">
        <v>39</v>
      </c>
      <c r="AX666" s="14" t="s">
        <v>78</v>
      </c>
      <c r="AY666" s="255" t="s">
        <v>141</v>
      </c>
    </row>
    <row r="667" s="13" customFormat="1">
      <c r="A667" s="13"/>
      <c r="B667" s="234"/>
      <c r="C667" s="235"/>
      <c r="D667" s="236" t="s">
        <v>153</v>
      </c>
      <c r="E667" s="237" t="s">
        <v>32</v>
      </c>
      <c r="F667" s="238" t="s">
        <v>209</v>
      </c>
      <c r="G667" s="235"/>
      <c r="H667" s="237" t="s">
        <v>32</v>
      </c>
      <c r="I667" s="239"/>
      <c r="J667" s="235"/>
      <c r="K667" s="235"/>
      <c r="L667" s="240"/>
      <c r="M667" s="241"/>
      <c r="N667" s="242"/>
      <c r="O667" s="242"/>
      <c r="P667" s="242"/>
      <c r="Q667" s="242"/>
      <c r="R667" s="242"/>
      <c r="S667" s="242"/>
      <c r="T667" s="24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4" t="s">
        <v>153</v>
      </c>
      <c r="AU667" s="244" t="s">
        <v>87</v>
      </c>
      <c r="AV667" s="13" t="s">
        <v>85</v>
      </c>
      <c r="AW667" s="13" t="s">
        <v>39</v>
      </c>
      <c r="AX667" s="13" t="s">
        <v>78</v>
      </c>
      <c r="AY667" s="244" t="s">
        <v>141</v>
      </c>
    </row>
    <row r="668" s="14" customFormat="1">
      <c r="A668" s="14"/>
      <c r="B668" s="245"/>
      <c r="C668" s="246"/>
      <c r="D668" s="236" t="s">
        <v>153</v>
      </c>
      <c r="E668" s="247" t="s">
        <v>32</v>
      </c>
      <c r="F668" s="248" t="s">
        <v>531</v>
      </c>
      <c r="G668" s="246"/>
      <c r="H668" s="249">
        <v>2.5800000000000001</v>
      </c>
      <c r="I668" s="250"/>
      <c r="J668" s="246"/>
      <c r="K668" s="246"/>
      <c r="L668" s="251"/>
      <c r="M668" s="252"/>
      <c r="N668" s="253"/>
      <c r="O668" s="253"/>
      <c r="P668" s="253"/>
      <c r="Q668" s="253"/>
      <c r="R668" s="253"/>
      <c r="S668" s="253"/>
      <c r="T668" s="25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5" t="s">
        <v>153</v>
      </c>
      <c r="AU668" s="255" t="s">
        <v>87</v>
      </c>
      <c r="AV668" s="14" t="s">
        <v>87</v>
      </c>
      <c r="AW668" s="14" t="s">
        <v>39</v>
      </c>
      <c r="AX668" s="14" t="s">
        <v>78</v>
      </c>
      <c r="AY668" s="255" t="s">
        <v>141</v>
      </c>
    </row>
    <row r="669" s="13" customFormat="1">
      <c r="A669" s="13"/>
      <c r="B669" s="234"/>
      <c r="C669" s="235"/>
      <c r="D669" s="236" t="s">
        <v>153</v>
      </c>
      <c r="E669" s="237" t="s">
        <v>32</v>
      </c>
      <c r="F669" s="238" t="s">
        <v>211</v>
      </c>
      <c r="G669" s="235"/>
      <c r="H669" s="237" t="s">
        <v>32</v>
      </c>
      <c r="I669" s="239"/>
      <c r="J669" s="235"/>
      <c r="K669" s="235"/>
      <c r="L669" s="240"/>
      <c r="M669" s="241"/>
      <c r="N669" s="242"/>
      <c r="O669" s="242"/>
      <c r="P669" s="242"/>
      <c r="Q669" s="242"/>
      <c r="R669" s="242"/>
      <c r="S669" s="242"/>
      <c r="T669" s="24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4" t="s">
        <v>153</v>
      </c>
      <c r="AU669" s="244" t="s">
        <v>87</v>
      </c>
      <c r="AV669" s="13" t="s">
        <v>85</v>
      </c>
      <c r="AW669" s="13" t="s">
        <v>39</v>
      </c>
      <c r="AX669" s="13" t="s">
        <v>78</v>
      </c>
      <c r="AY669" s="244" t="s">
        <v>141</v>
      </c>
    </row>
    <row r="670" s="14" customFormat="1">
      <c r="A670" s="14"/>
      <c r="B670" s="245"/>
      <c r="C670" s="246"/>
      <c r="D670" s="236" t="s">
        <v>153</v>
      </c>
      <c r="E670" s="247" t="s">
        <v>32</v>
      </c>
      <c r="F670" s="248" t="s">
        <v>532</v>
      </c>
      <c r="G670" s="246"/>
      <c r="H670" s="249">
        <v>6.4500000000000002</v>
      </c>
      <c r="I670" s="250"/>
      <c r="J670" s="246"/>
      <c r="K670" s="246"/>
      <c r="L670" s="251"/>
      <c r="M670" s="252"/>
      <c r="N670" s="253"/>
      <c r="O670" s="253"/>
      <c r="P670" s="253"/>
      <c r="Q670" s="253"/>
      <c r="R670" s="253"/>
      <c r="S670" s="253"/>
      <c r="T670" s="25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5" t="s">
        <v>153</v>
      </c>
      <c r="AU670" s="255" t="s">
        <v>87</v>
      </c>
      <c r="AV670" s="14" t="s">
        <v>87</v>
      </c>
      <c r="AW670" s="14" t="s">
        <v>39</v>
      </c>
      <c r="AX670" s="14" t="s">
        <v>78</v>
      </c>
      <c r="AY670" s="255" t="s">
        <v>141</v>
      </c>
    </row>
    <row r="671" s="16" customFormat="1">
      <c r="A671" s="16"/>
      <c r="B671" s="267"/>
      <c r="C671" s="268"/>
      <c r="D671" s="236" t="s">
        <v>153</v>
      </c>
      <c r="E671" s="269" t="s">
        <v>32</v>
      </c>
      <c r="F671" s="270" t="s">
        <v>287</v>
      </c>
      <c r="G671" s="268"/>
      <c r="H671" s="271">
        <v>50.954999999999998</v>
      </c>
      <c r="I671" s="272"/>
      <c r="J671" s="268"/>
      <c r="K671" s="268"/>
      <c r="L671" s="273"/>
      <c r="M671" s="274"/>
      <c r="N671" s="275"/>
      <c r="O671" s="275"/>
      <c r="P671" s="275"/>
      <c r="Q671" s="275"/>
      <c r="R671" s="275"/>
      <c r="S671" s="275"/>
      <c r="T671" s="276"/>
      <c r="U671" s="16"/>
      <c r="V671" s="16"/>
      <c r="W671" s="16"/>
      <c r="X671" s="16"/>
      <c r="Y671" s="16"/>
      <c r="Z671" s="16"/>
      <c r="AA671" s="16"/>
      <c r="AB671" s="16"/>
      <c r="AC671" s="16"/>
      <c r="AD671" s="16"/>
      <c r="AE671" s="16"/>
      <c r="AT671" s="277" t="s">
        <v>153</v>
      </c>
      <c r="AU671" s="277" t="s">
        <v>87</v>
      </c>
      <c r="AV671" s="16" t="s">
        <v>230</v>
      </c>
      <c r="AW671" s="16" t="s">
        <v>39</v>
      </c>
      <c r="AX671" s="16" t="s">
        <v>78</v>
      </c>
      <c r="AY671" s="277" t="s">
        <v>141</v>
      </c>
    </row>
    <row r="672" s="13" customFormat="1">
      <c r="A672" s="13"/>
      <c r="B672" s="234"/>
      <c r="C672" s="235"/>
      <c r="D672" s="236" t="s">
        <v>153</v>
      </c>
      <c r="E672" s="237" t="s">
        <v>32</v>
      </c>
      <c r="F672" s="238" t="s">
        <v>197</v>
      </c>
      <c r="G672" s="235"/>
      <c r="H672" s="237" t="s">
        <v>32</v>
      </c>
      <c r="I672" s="239"/>
      <c r="J672" s="235"/>
      <c r="K672" s="235"/>
      <c r="L672" s="240"/>
      <c r="M672" s="241"/>
      <c r="N672" s="242"/>
      <c r="O672" s="242"/>
      <c r="P672" s="242"/>
      <c r="Q672" s="242"/>
      <c r="R672" s="242"/>
      <c r="S672" s="242"/>
      <c r="T672" s="24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4" t="s">
        <v>153</v>
      </c>
      <c r="AU672" s="244" t="s">
        <v>87</v>
      </c>
      <c r="AV672" s="13" t="s">
        <v>85</v>
      </c>
      <c r="AW672" s="13" t="s">
        <v>39</v>
      </c>
      <c r="AX672" s="13" t="s">
        <v>78</v>
      </c>
      <c r="AY672" s="244" t="s">
        <v>141</v>
      </c>
    </row>
    <row r="673" s="13" customFormat="1">
      <c r="A673" s="13"/>
      <c r="B673" s="234"/>
      <c r="C673" s="235"/>
      <c r="D673" s="236" t="s">
        <v>153</v>
      </c>
      <c r="E673" s="237" t="s">
        <v>32</v>
      </c>
      <c r="F673" s="238" t="s">
        <v>213</v>
      </c>
      <c r="G673" s="235"/>
      <c r="H673" s="237" t="s">
        <v>32</v>
      </c>
      <c r="I673" s="239"/>
      <c r="J673" s="235"/>
      <c r="K673" s="235"/>
      <c r="L673" s="240"/>
      <c r="M673" s="241"/>
      <c r="N673" s="242"/>
      <c r="O673" s="242"/>
      <c r="P673" s="242"/>
      <c r="Q673" s="242"/>
      <c r="R673" s="242"/>
      <c r="S673" s="242"/>
      <c r="T673" s="24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4" t="s">
        <v>153</v>
      </c>
      <c r="AU673" s="244" t="s">
        <v>87</v>
      </c>
      <c r="AV673" s="13" t="s">
        <v>85</v>
      </c>
      <c r="AW673" s="13" t="s">
        <v>39</v>
      </c>
      <c r="AX673" s="13" t="s">
        <v>78</v>
      </c>
      <c r="AY673" s="244" t="s">
        <v>141</v>
      </c>
    </row>
    <row r="674" s="14" customFormat="1">
      <c r="A674" s="14"/>
      <c r="B674" s="245"/>
      <c r="C674" s="246"/>
      <c r="D674" s="236" t="s">
        <v>153</v>
      </c>
      <c r="E674" s="247" t="s">
        <v>32</v>
      </c>
      <c r="F674" s="248" t="s">
        <v>533</v>
      </c>
      <c r="G674" s="246"/>
      <c r="H674" s="249">
        <v>29.913</v>
      </c>
      <c r="I674" s="250"/>
      <c r="J674" s="246"/>
      <c r="K674" s="246"/>
      <c r="L674" s="251"/>
      <c r="M674" s="252"/>
      <c r="N674" s="253"/>
      <c r="O674" s="253"/>
      <c r="P674" s="253"/>
      <c r="Q674" s="253"/>
      <c r="R674" s="253"/>
      <c r="S674" s="253"/>
      <c r="T674" s="25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5" t="s">
        <v>153</v>
      </c>
      <c r="AU674" s="255" t="s">
        <v>87</v>
      </c>
      <c r="AV674" s="14" t="s">
        <v>87</v>
      </c>
      <c r="AW674" s="14" t="s">
        <v>39</v>
      </c>
      <c r="AX674" s="14" t="s">
        <v>78</v>
      </c>
      <c r="AY674" s="255" t="s">
        <v>141</v>
      </c>
    </row>
    <row r="675" s="13" customFormat="1">
      <c r="A675" s="13"/>
      <c r="B675" s="234"/>
      <c r="C675" s="235"/>
      <c r="D675" s="236" t="s">
        <v>153</v>
      </c>
      <c r="E675" s="237" t="s">
        <v>32</v>
      </c>
      <c r="F675" s="238" t="s">
        <v>215</v>
      </c>
      <c r="G675" s="235"/>
      <c r="H675" s="237" t="s">
        <v>32</v>
      </c>
      <c r="I675" s="239"/>
      <c r="J675" s="235"/>
      <c r="K675" s="235"/>
      <c r="L675" s="240"/>
      <c r="M675" s="241"/>
      <c r="N675" s="242"/>
      <c r="O675" s="242"/>
      <c r="P675" s="242"/>
      <c r="Q675" s="242"/>
      <c r="R675" s="242"/>
      <c r="S675" s="242"/>
      <c r="T675" s="24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4" t="s">
        <v>153</v>
      </c>
      <c r="AU675" s="244" t="s">
        <v>87</v>
      </c>
      <c r="AV675" s="13" t="s">
        <v>85</v>
      </c>
      <c r="AW675" s="13" t="s">
        <v>39</v>
      </c>
      <c r="AX675" s="13" t="s">
        <v>78</v>
      </c>
      <c r="AY675" s="244" t="s">
        <v>141</v>
      </c>
    </row>
    <row r="676" s="14" customFormat="1">
      <c r="A676" s="14"/>
      <c r="B676" s="245"/>
      <c r="C676" s="246"/>
      <c r="D676" s="236" t="s">
        <v>153</v>
      </c>
      <c r="E676" s="247" t="s">
        <v>32</v>
      </c>
      <c r="F676" s="248" t="s">
        <v>534</v>
      </c>
      <c r="G676" s="246"/>
      <c r="H676" s="249">
        <v>1.3280000000000001</v>
      </c>
      <c r="I676" s="250"/>
      <c r="J676" s="246"/>
      <c r="K676" s="246"/>
      <c r="L676" s="251"/>
      <c r="M676" s="252"/>
      <c r="N676" s="253"/>
      <c r="O676" s="253"/>
      <c r="P676" s="253"/>
      <c r="Q676" s="253"/>
      <c r="R676" s="253"/>
      <c r="S676" s="253"/>
      <c r="T676" s="25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5" t="s">
        <v>153</v>
      </c>
      <c r="AU676" s="255" t="s">
        <v>87</v>
      </c>
      <c r="AV676" s="14" t="s">
        <v>87</v>
      </c>
      <c r="AW676" s="14" t="s">
        <v>39</v>
      </c>
      <c r="AX676" s="14" t="s">
        <v>78</v>
      </c>
      <c r="AY676" s="255" t="s">
        <v>141</v>
      </c>
    </row>
    <row r="677" s="13" customFormat="1">
      <c r="A677" s="13"/>
      <c r="B677" s="234"/>
      <c r="C677" s="235"/>
      <c r="D677" s="236" t="s">
        <v>153</v>
      </c>
      <c r="E677" s="237" t="s">
        <v>32</v>
      </c>
      <c r="F677" s="238" t="s">
        <v>217</v>
      </c>
      <c r="G677" s="235"/>
      <c r="H677" s="237" t="s">
        <v>32</v>
      </c>
      <c r="I677" s="239"/>
      <c r="J677" s="235"/>
      <c r="K677" s="235"/>
      <c r="L677" s="240"/>
      <c r="M677" s="241"/>
      <c r="N677" s="242"/>
      <c r="O677" s="242"/>
      <c r="P677" s="242"/>
      <c r="Q677" s="242"/>
      <c r="R677" s="242"/>
      <c r="S677" s="242"/>
      <c r="T677" s="24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4" t="s">
        <v>153</v>
      </c>
      <c r="AU677" s="244" t="s">
        <v>87</v>
      </c>
      <c r="AV677" s="13" t="s">
        <v>85</v>
      </c>
      <c r="AW677" s="13" t="s">
        <v>39</v>
      </c>
      <c r="AX677" s="13" t="s">
        <v>78</v>
      </c>
      <c r="AY677" s="244" t="s">
        <v>141</v>
      </c>
    </row>
    <row r="678" s="14" customFormat="1">
      <c r="A678" s="14"/>
      <c r="B678" s="245"/>
      <c r="C678" s="246"/>
      <c r="D678" s="236" t="s">
        <v>153</v>
      </c>
      <c r="E678" s="247" t="s">
        <v>32</v>
      </c>
      <c r="F678" s="248" t="s">
        <v>535</v>
      </c>
      <c r="G678" s="246"/>
      <c r="H678" s="249">
        <v>2.7610000000000001</v>
      </c>
      <c r="I678" s="250"/>
      <c r="J678" s="246"/>
      <c r="K678" s="246"/>
      <c r="L678" s="251"/>
      <c r="M678" s="252"/>
      <c r="N678" s="253"/>
      <c r="O678" s="253"/>
      <c r="P678" s="253"/>
      <c r="Q678" s="253"/>
      <c r="R678" s="253"/>
      <c r="S678" s="253"/>
      <c r="T678" s="25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5" t="s">
        <v>153</v>
      </c>
      <c r="AU678" s="255" t="s">
        <v>87</v>
      </c>
      <c r="AV678" s="14" t="s">
        <v>87</v>
      </c>
      <c r="AW678" s="14" t="s">
        <v>39</v>
      </c>
      <c r="AX678" s="14" t="s">
        <v>78</v>
      </c>
      <c r="AY678" s="255" t="s">
        <v>141</v>
      </c>
    </row>
    <row r="679" s="13" customFormat="1">
      <c r="A679" s="13"/>
      <c r="B679" s="234"/>
      <c r="C679" s="235"/>
      <c r="D679" s="236" t="s">
        <v>153</v>
      </c>
      <c r="E679" s="237" t="s">
        <v>32</v>
      </c>
      <c r="F679" s="238" t="s">
        <v>219</v>
      </c>
      <c r="G679" s="235"/>
      <c r="H679" s="237" t="s">
        <v>32</v>
      </c>
      <c r="I679" s="239"/>
      <c r="J679" s="235"/>
      <c r="K679" s="235"/>
      <c r="L679" s="240"/>
      <c r="M679" s="241"/>
      <c r="N679" s="242"/>
      <c r="O679" s="242"/>
      <c r="P679" s="242"/>
      <c r="Q679" s="242"/>
      <c r="R679" s="242"/>
      <c r="S679" s="242"/>
      <c r="T679" s="24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4" t="s">
        <v>153</v>
      </c>
      <c r="AU679" s="244" t="s">
        <v>87</v>
      </c>
      <c r="AV679" s="13" t="s">
        <v>85</v>
      </c>
      <c r="AW679" s="13" t="s">
        <v>39</v>
      </c>
      <c r="AX679" s="13" t="s">
        <v>78</v>
      </c>
      <c r="AY679" s="244" t="s">
        <v>141</v>
      </c>
    </row>
    <row r="680" s="14" customFormat="1">
      <c r="A680" s="14"/>
      <c r="B680" s="245"/>
      <c r="C680" s="246"/>
      <c r="D680" s="236" t="s">
        <v>153</v>
      </c>
      <c r="E680" s="247" t="s">
        <v>32</v>
      </c>
      <c r="F680" s="248" t="s">
        <v>536</v>
      </c>
      <c r="G680" s="246"/>
      <c r="H680" s="249">
        <v>1.77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5" t="s">
        <v>153</v>
      </c>
      <c r="AU680" s="255" t="s">
        <v>87</v>
      </c>
      <c r="AV680" s="14" t="s">
        <v>87</v>
      </c>
      <c r="AW680" s="14" t="s">
        <v>39</v>
      </c>
      <c r="AX680" s="14" t="s">
        <v>78</v>
      </c>
      <c r="AY680" s="255" t="s">
        <v>141</v>
      </c>
    </row>
    <row r="681" s="13" customFormat="1">
      <c r="A681" s="13"/>
      <c r="B681" s="234"/>
      <c r="C681" s="235"/>
      <c r="D681" s="236" t="s">
        <v>153</v>
      </c>
      <c r="E681" s="237" t="s">
        <v>32</v>
      </c>
      <c r="F681" s="238" t="s">
        <v>182</v>
      </c>
      <c r="G681" s="235"/>
      <c r="H681" s="237" t="s">
        <v>32</v>
      </c>
      <c r="I681" s="239"/>
      <c r="J681" s="235"/>
      <c r="K681" s="235"/>
      <c r="L681" s="240"/>
      <c r="M681" s="241"/>
      <c r="N681" s="242"/>
      <c r="O681" s="242"/>
      <c r="P681" s="242"/>
      <c r="Q681" s="242"/>
      <c r="R681" s="242"/>
      <c r="S681" s="242"/>
      <c r="T681" s="24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4" t="s">
        <v>153</v>
      </c>
      <c r="AU681" s="244" t="s">
        <v>87</v>
      </c>
      <c r="AV681" s="13" t="s">
        <v>85</v>
      </c>
      <c r="AW681" s="13" t="s">
        <v>39</v>
      </c>
      <c r="AX681" s="13" t="s">
        <v>78</v>
      </c>
      <c r="AY681" s="244" t="s">
        <v>141</v>
      </c>
    </row>
    <row r="682" s="14" customFormat="1">
      <c r="A682" s="14"/>
      <c r="B682" s="245"/>
      <c r="C682" s="246"/>
      <c r="D682" s="236" t="s">
        <v>153</v>
      </c>
      <c r="E682" s="247" t="s">
        <v>32</v>
      </c>
      <c r="F682" s="248" t="s">
        <v>490</v>
      </c>
      <c r="G682" s="246"/>
      <c r="H682" s="249">
        <v>3.4729999999999999</v>
      </c>
      <c r="I682" s="250"/>
      <c r="J682" s="246"/>
      <c r="K682" s="246"/>
      <c r="L682" s="251"/>
      <c r="M682" s="252"/>
      <c r="N682" s="253"/>
      <c r="O682" s="253"/>
      <c r="P682" s="253"/>
      <c r="Q682" s="253"/>
      <c r="R682" s="253"/>
      <c r="S682" s="253"/>
      <c r="T682" s="25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5" t="s">
        <v>153</v>
      </c>
      <c r="AU682" s="255" t="s">
        <v>87</v>
      </c>
      <c r="AV682" s="14" t="s">
        <v>87</v>
      </c>
      <c r="AW682" s="14" t="s">
        <v>39</v>
      </c>
      <c r="AX682" s="14" t="s">
        <v>78</v>
      </c>
      <c r="AY682" s="255" t="s">
        <v>141</v>
      </c>
    </row>
    <row r="683" s="13" customFormat="1">
      <c r="A683" s="13"/>
      <c r="B683" s="234"/>
      <c r="C683" s="235"/>
      <c r="D683" s="236" t="s">
        <v>153</v>
      </c>
      <c r="E683" s="237" t="s">
        <v>32</v>
      </c>
      <c r="F683" s="238" t="s">
        <v>197</v>
      </c>
      <c r="G683" s="235"/>
      <c r="H683" s="237" t="s">
        <v>32</v>
      </c>
      <c r="I683" s="239"/>
      <c r="J683" s="235"/>
      <c r="K683" s="235"/>
      <c r="L683" s="240"/>
      <c r="M683" s="241"/>
      <c r="N683" s="242"/>
      <c r="O683" s="242"/>
      <c r="P683" s="242"/>
      <c r="Q683" s="242"/>
      <c r="R683" s="242"/>
      <c r="S683" s="242"/>
      <c r="T683" s="24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4" t="s">
        <v>153</v>
      </c>
      <c r="AU683" s="244" t="s">
        <v>87</v>
      </c>
      <c r="AV683" s="13" t="s">
        <v>85</v>
      </c>
      <c r="AW683" s="13" t="s">
        <v>39</v>
      </c>
      <c r="AX683" s="13" t="s">
        <v>78</v>
      </c>
      <c r="AY683" s="244" t="s">
        <v>141</v>
      </c>
    </row>
    <row r="684" s="13" customFormat="1">
      <c r="A684" s="13"/>
      <c r="B684" s="234"/>
      <c r="C684" s="235"/>
      <c r="D684" s="236" t="s">
        <v>153</v>
      </c>
      <c r="E684" s="237" t="s">
        <v>32</v>
      </c>
      <c r="F684" s="238" t="s">
        <v>221</v>
      </c>
      <c r="G684" s="235"/>
      <c r="H684" s="237" t="s">
        <v>32</v>
      </c>
      <c r="I684" s="239"/>
      <c r="J684" s="235"/>
      <c r="K684" s="235"/>
      <c r="L684" s="240"/>
      <c r="M684" s="241"/>
      <c r="N684" s="242"/>
      <c r="O684" s="242"/>
      <c r="P684" s="242"/>
      <c r="Q684" s="242"/>
      <c r="R684" s="242"/>
      <c r="S684" s="242"/>
      <c r="T684" s="24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4" t="s">
        <v>153</v>
      </c>
      <c r="AU684" s="244" t="s">
        <v>87</v>
      </c>
      <c r="AV684" s="13" t="s">
        <v>85</v>
      </c>
      <c r="AW684" s="13" t="s">
        <v>39</v>
      </c>
      <c r="AX684" s="13" t="s">
        <v>78</v>
      </c>
      <c r="AY684" s="244" t="s">
        <v>141</v>
      </c>
    </row>
    <row r="685" s="14" customFormat="1">
      <c r="A685" s="14"/>
      <c r="B685" s="245"/>
      <c r="C685" s="246"/>
      <c r="D685" s="236" t="s">
        <v>153</v>
      </c>
      <c r="E685" s="247" t="s">
        <v>32</v>
      </c>
      <c r="F685" s="248" t="s">
        <v>537</v>
      </c>
      <c r="G685" s="246"/>
      <c r="H685" s="249">
        <v>10.247999999999999</v>
      </c>
      <c r="I685" s="250"/>
      <c r="J685" s="246"/>
      <c r="K685" s="246"/>
      <c r="L685" s="251"/>
      <c r="M685" s="252"/>
      <c r="N685" s="253"/>
      <c r="O685" s="253"/>
      <c r="P685" s="253"/>
      <c r="Q685" s="253"/>
      <c r="R685" s="253"/>
      <c r="S685" s="253"/>
      <c r="T685" s="25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5" t="s">
        <v>153</v>
      </c>
      <c r="AU685" s="255" t="s">
        <v>87</v>
      </c>
      <c r="AV685" s="14" t="s">
        <v>87</v>
      </c>
      <c r="AW685" s="14" t="s">
        <v>39</v>
      </c>
      <c r="AX685" s="14" t="s">
        <v>78</v>
      </c>
      <c r="AY685" s="255" t="s">
        <v>141</v>
      </c>
    </row>
    <row r="686" s="15" customFormat="1">
      <c r="A686" s="15"/>
      <c r="B686" s="256"/>
      <c r="C686" s="257"/>
      <c r="D686" s="236" t="s">
        <v>153</v>
      </c>
      <c r="E686" s="258" t="s">
        <v>32</v>
      </c>
      <c r="F686" s="259" t="s">
        <v>223</v>
      </c>
      <c r="G686" s="257"/>
      <c r="H686" s="260">
        <v>133.45500000000001</v>
      </c>
      <c r="I686" s="261"/>
      <c r="J686" s="257"/>
      <c r="K686" s="257"/>
      <c r="L686" s="262"/>
      <c r="M686" s="263"/>
      <c r="N686" s="264"/>
      <c r="O686" s="264"/>
      <c r="P686" s="264"/>
      <c r="Q686" s="264"/>
      <c r="R686" s="264"/>
      <c r="S686" s="264"/>
      <c r="T686" s="26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6" t="s">
        <v>153</v>
      </c>
      <c r="AU686" s="266" t="s">
        <v>87</v>
      </c>
      <c r="AV686" s="15" t="s">
        <v>149</v>
      </c>
      <c r="AW686" s="15" t="s">
        <v>39</v>
      </c>
      <c r="AX686" s="15" t="s">
        <v>85</v>
      </c>
      <c r="AY686" s="266" t="s">
        <v>141</v>
      </c>
    </row>
    <row r="687" s="2" customFormat="1" ht="24.15" customHeight="1">
      <c r="A687" s="42"/>
      <c r="B687" s="43"/>
      <c r="C687" s="216" t="s">
        <v>538</v>
      </c>
      <c r="D687" s="216" t="s">
        <v>144</v>
      </c>
      <c r="E687" s="217" t="s">
        <v>539</v>
      </c>
      <c r="F687" s="218" t="s">
        <v>540</v>
      </c>
      <c r="G687" s="219" t="s">
        <v>147</v>
      </c>
      <c r="H687" s="220">
        <v>19.135999999999999</v>
      </c>
      <c r="I687" s="221"/>
      <c r="J687" s="222">
        <f>ROUND(I687*H687,2)</f>
        <v>0</v>
      </c>
      <c r="K687" s="218" t="s">
        <v>148</v>
      </c>
      <c r="L687" s="48"/>
      <c r="M687" s="223" t="s">
        <v>32</v>
      </c>
      <c r="N687" s="224" t="s">
        <v>49</v>
      </c>
      <c r="O687" s="88"/>
      <c r="P687" s="225">
        <f>O687*H687</f>
        <v>0</v>
      </c>
      <c r="Q687" s="225">
        <v>0</v>
      </c>
      <c r="R687" s="225">
        <f>Q687*H687</f>
        <v>0</v>
      </c>
      <c r="S687" s="225">
        <v>0.032000000000000001</v>
      </c>
      <c r="T687" s="226">
        <f>S687*H687</f>
        <v>0.61235200000000001</v>
      </c>
      <c r="U687" s="42"/>
      <c r="V687" s="42"/>
      <c r="W687" s="42"/>
      <c r="X687" s="42"/>
      <c r="Y687" s="42"/>
      <c r="Z687" s="42"/>
      <c r="AA687" s="42"/>
      <c r="AB687" s="42"/>
      <c r="AC687" s="42"/>
      <c r="AD687" s="42"/>
      <c r="AE687" s="42"/>
      <c r="AR687" s="227" t="s">
        <v>149</v>
      </c>
      <c r="AT687" s="227" t="s">
        <v>144</v>
      </c>
      <c r="AU687" s="227" t="s">
        <v>87</v>
      </c>
      <c r="AY687" s="20" t="s">
        <v>141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20" t="s">
        <v>85</v>
      </c>
      <c r="BK687" s="228">
        <f>ROUND(I687*H687,2)</f>
        <v>0</v>
      </c>
      <c r="BL687" s="20" t="s">
        <v>149</v>
      </c>
      <c r="BM687" s="227" t="s">
        <v>541</v>
      </c>
    </row>
    <row r="688" s="2" customFormat="1">
      <c r="A688" s="42"/>
      <c r="B688" s="43"/>
      <c r="C688" s="44"/>
      <c r="D688" s="229" t="s">
        <v>151</v>
      </c>
      <c r="E688" s="44"/>
      <c r="F688" s="230" t="s">
        <v>542</v>
      </c>
      <c r="G688" s="44"/>
      <c r="H688" s="44"/>
      <c r="I688" s="231"/>
      <c r="J688" s="44"/>
      <c r="K688" s="44"/>
      <c r="L688" s="48"/>
      <c r="M688" s="232"/>
      <c r="N688" s="233"/>
      <c r="O688" s="88"/>
      <c r="P688" s="88"/>
      <c r="Q688" s="88"/>
      <c r="R688" s="88"/>
      <c r="S688" s="88"/>
      <c r="T688" s="89"/>
      <c r="U688" s="42"/>
      <c r="V688" s="42"/>
      <c r="W688" s="42"/>
      <c r="X688" s="42"/>
      <c r="Y688" s="42"/>
      <c r="Z688" s="42"/>
      <c r="AA688" s="42"/>
      <c r="AB688" s="42"/>
      <c r="AC688" s="42"/>
      <c r="AD688" s="42"/>
      <c r="AE688" s="42"/>
      <c r="AT688" s="20" t="s">
        <v>151</v>
      </c>
      <c r="AU688" s="20" t="s">
        <v>87</v>
      </c>
    </row>
    <row r="689" s="13" customFormat="1">
      <c r="A689" s="13"/>
      <c r="B689" s="234"/>
      <c r="C689" s="235"/>
      <c r="D689" s="236" t="s">
        <v>153</v>
      </c>
      <c r="E689" s="237" t="s">
        <v>32</v>
      </c>
      <c r="F689" s="238" t="s">
        <v>191</v>
      </c>
      <c r="G689" s="235"/>
      <c r="H689" s="237" t="s">
        <v>32</v>
      </c>
      <c r="I689" s="239"/>
      <c r="J689" s="235"/>
      <c r="K689" s="235"/>
      <c r="L689" s="240"/>
      <c r="M689" s="241"/>
      <c r="N689" s="242"/>
      <c r="O689" s="242"/>
      <c r="P689" s="242"/>
      <c r="Q689" s="242"/>
      <c r="R689" s="242"/>
      <c r="S689" s="242"/>
      <c r="T689" s="24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4" t="s">
        <v>153</v>
      </c>
      <c r="AU689" s="244" t="s">
        <v>87</v>
      </c>
      <c r="AV689" s="13" t="s">
        <v>85</v>
      </c>
      <c r="AW689" s="13" t="s">
        <v>39</v>
      </c>
      <c r="AX689" s="13" t="s">
        <v>78</v>
      </c>
      <c r="AY689" s="244" t="s">
        <v>141</v>
      </c>
    </row>
    <row r="690" s="13" customFormat="1">
      <c r="A690" s="13"/>
      <c r="B690" s="234"/>
      <c r="C690" s="235"/>
      <c r="D690" s="236" t="s">
        <v>153</v>
      </c>
      <c r="E690" s="237" t="s">
        <v>32</v>
      </c>
      <c r="F690" s="238" t="s">
        <v>186</v>
      </c>
      <c r="G690" s="235"/>
      <c r="H690" s="237" t="s">
        <v>32</v>
      </c>
      <c r="I690" s="239"/>
      <c r="J690" s="235"/>
      <c r="K690" s="235"/>
      <c r="L690" s="240"/>
      <c r="M690" s="241"/>
      <c r="N690" s="242"/>
      <c r="O690" s="242"/>
      <c r="P690" s="242"/>
      <c r="Q690" s="242"/>
      <c r="R690" s="242"/>
      <c r="S690" s="242"/>
      <c r="T690" s="24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4" t="s">
        <v>153</v>
      </c>
      <c r="AU690" s="244" t="s">
        <v>87</v>
      </c>
      <c r="AV690" s="13" t="s">
        <v>85</v>
      </c>
      <c r="AW690" s="13" t="s">
        <v>39</v>
      </c>
      <c r="AX690" s="13" t="s">
        <v>78</v>
      </c>
      <c r="AY690" s="244" t="s">
        <v>141</v>
      </c>
    </row>
    <row r="691" s="14" customFormat="1">
      <c r="A691" s="14"/>
      <c r="B691" s="245"/>
      <c r="C691" s="246"/>
      <c r="D691" s="236" t="s">
        <v>153</v>
      </c>
      <c r="E691" s="247" t="s">
        <v>32</v>
      </c>
      <c r="F691" s="248" t="s">
        <v>498</v>
      </c>
      <c r="G691" s="246"/>
      <c r="H691" s="249">
        <v>19.135999999999999</v>
      </c>
      <c r="I691" s="250"/>
      <c r="J691" s="246"/>
      <c r="K691" s="246"/>
      <c r="L691" s="251"/>
      <c r="M691" s="252"/>
      <c r="N691" s="253"/>
      <c r="O691" s="253"/>
      <c r="P691" s="253"/>
      <c r="Q691" s="253"/>
      <c r="R691" s="253"/>
      <c r="S691" s="253"/>
      <c r="T691" s="25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5" t="s">
        <v>153</v>
      </c>
      <c r="AU691" s="255" t="s">
        <v>87</v>
      </c>
      <c r="AV691" s="14" t="s">
        <v>87</v>
      </c>
      <c r="AW691" s="14" t="s">
        <v>39</v>
      </c>
      <c r="AX691" s="14" t="s">
        <v>85</v>
      </c>
      <c r="AY691" s="255" t="s">
        <v>141</v>
      </c>
    </row>
    <row r="692" s="12" customFormat="1" ht="22.8" customHeight="1">
      <c r="A692" s="12"/>
      <c r="B692" s="200"/>
      <c r="C692" s="201"/>
      <c r="D692" s="202" t="s">
        <v>77</v>
      </c>
      <c r="E692" s="214" t="s">
        <v>543</v>
      </c>
      <c r="F692" s="214" t="s">
        <v>544</v>
      </c>
      <c r="G692" s="201"/>
      <c r="H692" s="201"/>
      <c r="I692" s="204"/>
      <c r="J692" s="215">
        <f>BK692</f>
        <v>0</v>
      </c>
      <c r="K692" s="201"/>
      <c r="L692" s="206"/>
      <c r="M692" s="207"/>
      <c r="N692" s="208"/>
      <c r="O692" s="208"/>
      <c r="P692" s="209">
        <f>SUM(P693:P800)</f>
        <v>0</v>
      </c>
      <c r="Q692" s="208"/>
      <c r="R692" s="209">
        <f>SUM(R693:R800)</f>
        <v>0</v>
      </c>
      <c r="S692" s="208"/>
      <c r="T692" s="210">
        <f>SUM(T693:T800)</f>
        <v>18.47448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211" t="s">
        <v>85</v>
      </c>
      <c r="AT692" s="212" t="s">
        <v>77</v>
      </c>
      <c r="AU692" s="212" t="s">
        <v>85</v>
      </c>
      <c r="AY692" s="211" t="s">
        <v>141</v>
      </c>
      <c r="BK692" s="213">
        <f>SUM(BK693:BK800)</f>
        <v>0</v>
      </c>
    </row>
    <row r="693" s="2" customFormat="1" ht="24.15" customHeight="1">
      <c r="A693" s="42"/>
      <c r="B693" s="43"/>
      <c r="C693" s="216" t="s">
        <v>545</v>
      </c>
      <c r="D693" s="216" t="s">
        <v>144</v>
      </c>
      <c r="E693" s="217" t="s">
        <v>546</v>
      </c>
      <c r="F693" s="218" t="s">
        <v>547</v>
      </c>
      <c r="G693" s="219" t="s">
        <v>447</v>
      </c>
      <c r="H693" s="220">
        <v>1.4830000000000001</v>
      </c>
      <c r="I693" s="221"/>
      <c r="J693" s="222">
        <f>ROUND(I693*H693,2)</f>
        <v>0</v>
      </c>
      <c r="K693" s="218" t="s">
        <v>148</v>
      </c>
      <c r="L693" s="48"/>
      <c r="M693" s="223" t="s">
        <v>32</v>
      </c>
      <c r="N693" s="224" t="s">
        <v>49</v>
      </c>
      <c r="O693" s="88"/>
      <c r="P693" s="225">
        <f>O693*H693</f>
        <v>0</v>
      </c>
      <c r="Q693" s="225">
        <v>0</v>
      </c>
      <c r="R693" s="225">
        <f>Q693*H693</f>
        <v>0</v>
      </c>
      <c r="S693" s="225">
        <v>1.8</v>
      </c>
      <c r="T693" s="226">
        <f>S693*H693</f>
        <v>2.6694000000000004</v>
      </c>
      <c r="U693" s="42"/>
      <c r="V693" s="42"/>
      <c r="W693" s="42"/>
      <c r="X693" s="42"/>
      <c r="Y693" s="42"/>
      <c r="Z693" s="42"/>
      <c r="AA693" s="42"/>
      <c r="AB693" s="42"/>
      <c r="AC693" s="42"/>
      <c r="AD693" s="42"/>
      <c r="AE693" s="42"/>
      <c r="AR693" s="227" t="s">
        <v>149</v>
      </c>
      <c r="AT693" s="227" t="s">
        <v>144</v>
      </c>
      <c r="AU693" s="227" t="s">
        <v>87</v>
      </c>
      <c r="AY693" s="20" t="s">
        <v>141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20" t="s">
        <v>85</v>
      </c>
      <c r="BK693" s="228">
        <f>ROUND(I693*H693,2)</f>
        <v>0</v>
      </c>
      <c r="BL693" s="20" t="s">
        <v>149</v>
      </c>
      <c r="BM693" s="227" t="s">
        <v>548</v>
      </c>
    </row>
    <row r="694" s="2" customFormat="1">
      <c r="A694" s="42"/>
      <c r="B694" s="43"/>
      <c r="C694" s="44"/>
      <c r="D694" s="229" t="s">
        <v>151</v>
      </c>
      <c r="E694" s="44"/>
      <c r="F694" s="230" t="s">
        <v>549</v>
      </c>
      <c r="G694" s="44"/>
      <c r="H694" s="44"/>
      <c r="I694" s="231"/>
      <c r="J694" s="44"/>
      <c r="K694" s="44"/>
      <c r="L694" s="48"/>
      <c r="M694" s="232"/>
      <c r="N694" s="233"/>
      <c r="O694" s="88"/>
      <c r="P694" s="88"/>
      <c r="Q694" s="88"/>
      <c r="R694" s="88"/>
      <c r="S694" s="88"/>
      <c r="T694" s="89"/>
      <c r="U694" s="42"/>
      <c r="V694" s="42"/>
      <c r="W694" s="42"/>
      <c r="X694" s="42"/>
      <c r="Y694" s="42"/>
      <c r="Z694" s="42"/>
      <c r="AA694" s="42"/>
      <c r="AB694" s="42"/>
      <c r="AC694" s="42"/>
      <c r="AD694" s="42"/>
      <c r="AE694" s="42"/>
      <c r="AT694" s="20" t="s">
        <v>151</v>
      </c>
      <c r="AU694" s="20" t="s">
        <v>87</v>
      </c>
    </row>
    <row r="695" s="13" customFormat="1">
      <c r="A695" s="13"/>
      <c r="B695" s="234"/>
      <c r="C695" s="235"/>
      <c r="D695" s="236" t="s">
        <v>153</v>
      </c>
      <c r="E695" s="237" t="s">
        <v>32</v>
      </c>
      <c r="F695" s="238" t="s">
        <v>458</v>
      </c>
      <c r="G695" s="235"/>
      <c r="H695" s="237" t="s">
        <v>32</v>
      </c>
      <c r="I695" s="239"/>
      <c r="J695" s="235"/>
      <c r="K695" s="235"/>
      <c r="L695" s="240"/>
      <c r="M695" s="241"/>
      <c r="N695" s="242"/>
      <c r="O695" s="242"/>
      <c r="P695" s="242"/>
      <c r="Q695" s="242"/>
      <c r="R695" s="242"/>
      <c r="S695" s="242"/>
      <c r="T695" s="24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4" t="s">
        <v>153</v>
      </c>
      <c r="AU695" s="244" t="s">
        <v>87</v>
      </c>
      <c r="AV695" s="13" t="s">
        <v>85</v>
      </c>
      <c r="AW695" s="13" t="s">
        <v>39</v>
      </c>
      <c r="AX695" s="13" t="s">
        <v>78</v>
      </c>
      <c r="AY695" s="244" t="s">
        <v>141</v>
      </c>
    </row>
    <row r="696" s="13" customFormat="1">
      <c r="A696" s="13"/>
      <c r="B696" s="234"/>
      <c r="C696" s="235"/>
      <c r="D696" s="236" t="s">
        <v>153</v>
      </c>
      <c r="E696" s="237" t="s">
        <v>32</v>
      </c>
      <c r="F696" s="238" t="s">
        <v>459</v>
      </c>
      <c r="G696" s="235"/>
      <c r="H696" s="237" t="s">
        <v>32</v>
      </c>
      <c r="I696" s="239"/>
      <c r="J696" s="235"/>
      <c r="K696" s="235"/>
      <c r="L696" s="240"/>
      <c r="M696" s="241"/>
      <c r="N696" s="242"/>
      <c r="O696" s="242"/>
      <c r="P696" s="242"/>
      <c r="Q696" s="242"/>
      <c r="R696" s="242"/>
      <c r="S696" s="242"/>
      <c r="T696" s="24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4" t="s">
        <v>153</v>
      </c>
      <c r="AU696" s="244" t="s">
        <v>87</v>
      </c>
      <c r="AV696" s="13" t="s">
        <v>85</v>
      </c>
      <c r="AW696" s="13" t="s">
        <v>39</v>
      </c>
      <c r="AX696" s="13" t="s">
        <v>78</v>
      </c>
      <c r="AY696" s="244" t="s">
        <v>141</v>
      </c>
    </row>
    <row r="697" s="14" customFormat="1">
      <c r="A697" s="14"/>
      <c r="B697" s="245"/>
      <c r="C697" s="246"/>
      <c r="D697" s="236" t="s">
        <v>153</v>
      </c>
      <c r="E697" s="247" t="s">
        <v>32</v>
      </c>
      <c r="F697" s="248" t="s">
        <v>550</v>
      </c>
      <c r="G697" s="246"/>
      <c r="H697" s="249">
        <v>1.4830000000000001</v>
      </c>
      <c r="I697" s="250"/>
      <c r="J697" s="246"/>
      <c r="K697" s="246"/>
      <c r="L697" s="251"/>
      <c r="M697" s="252"/>
      <c r="N697" s="253"/>
      <c r="O697" s="253"/>
      <c r="P697" s="253"/>
      <c r="Q697" s="253"/>
      <c r="R697" s="253"/>
      <c r="S697" s="253"/>
      <c r="T697" s="25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5" t="s">
        <v>153</v>
      </c>
      <c r="AU697" s="255" t="s">
        <v>87</v>
      </c>
      <c r="AV697" s="14" t="s">
        <v>87</v>
      </c>
      <c r="AW697" s="14" t="s">
        <v>39</v>
      </c>
      <c r="AX697" s="14" t="s">
        <v>85</v>
      </c>
      <c r="AY697" s="255" t="s">
        <v>141</v>
      </c>
    </row>
    <row r="698" s="2" customFormat="1" ht="24.15" customHeight="1">
      <c r="A698" s="42"/>
      <c r="B698" s="43"/>
      <c r="C698" s="216" t="s">
        <v>551</v>
      </c>
      <c r="D698" s="216" t="s">
        <v>144</v>
      </c>
      <c r="E698" s="217" t="s">
        <v>552</v>
      </c>
      <c r="F698" s="218" t="s">
        <v>553</v>
      </c>
      <c r="G698" s="219" t="s">
        <v>447</v>
      </c>
      <c r="H698" s="220">
        <v>2.6579999999999999</v>
      </c>
      <c r="I698" s="221"/>
      <c r="J698" s="222">
        <f>ROUND(I698*H698,2)</f>
        <v>0</v>
      </c>
      <c r="K698" s="218" t="s">
        <v>148</v>
      </c>
      <c r="L698" s="48"/>
      <c r="M698" s="223" t="s">
        <v>32</v>
      </c>
      <c r="N698" s="224" t="s">
        <v>49</v>
      </c>
      <c r="O698" s="88"/>
      <c r="P698" s="225">
        <f>O698*H698</f>
        <v>0</v>
      </c>
      <c r="Q698" s="225">
        <v>0</v>
      </c>
      <c r="R698" s="225">
        <f>Q698*H698</f>
        <v>0</v>
      </c>
      <c r="S698" s="225">
        <v>1.8</v>
      </c>
      <c r="T698" s="226">
        <f>S698*H698</f>
        <v>4.7843999999999998</v>
      </c>
      <c r="U698" s="42"/>
      <c r="V698" s="42"/>
      <c r="W698" s="42"/>
      <c r="X698" s="42"/>
      <c r="Y698" s="42"/>
      <c r="Z698" s="42"/>
      <c r="AA698" s="42"/>
      <c r="AB698" s="42"/>
      <c r="AC698" s="42"/>
      <c r="AD698" s="42"/>
      <c r="AE698" s="42"/>
      <c r="AR698" s="227" t="s">
        <v>149</v>
      </c>
      <c r="AT698" s="227" t="s">
        <v>144</v>
      </c>
      <c r="AU698" s="227" t="s">
        <v>87</v>
      </c>
      <c r="AY698" s="20" t="s">
        <v>141</v>
      </c>
      <c r="BE698" s="228">
        <f>IF(N698="základní",J698,0)</f>
        <v>0</v>
      </c>
      <c r="BF698" s="228">
        <f>IF(N698="snížená",J698,0)</f>
        <v>0</v>
      </c>
      <c r="BG698" s="228">
        <f>IF(N698="zákl. přenesená",J698,0)</f>
        <v>0</v>
      </c>
      <c r="BH698" s="228">
        <f>IF(N698="sníž. přenesená",J698,0)</f>
        <v>0</v>
      </c>
      <c r="BI698" s="228">
        <f>IF(N698="nulová",J698,0)</f>
        <v>0</v>
      </c>
      <c r="BJ698" s="20" t="s">
        <v>85</v>
      </c>
      <c r="BK698" s="228">
        <f>ROUND(I698*H698,2)</f>
        <v>0</v>
      </c>
      <c r="BL698" s="20" t="s">
        <v>149</v>
      </c>
      <c r="BM698" s="227" t="s">
        <v>554</v>
      </c>
    </row>
    <row r="699" s="2" customFormat="1">
      <c r="A699" s="42"/>
      <c r="B699" s="43"/>
      <c r="C699" s="44"/>
      <c r="D699" s="229" t="s">
        <v>151</v>
      </c>
      <c r="E699" s="44"/>
      <c r="F699" s="230" t="s">
        <v>555</v>
      </c>
      <c r="G699" s="44"/>
      <c r="H699" s="44"/>
      <c r="I699" s="231"/>
      <c r="J699" s="44"/>
      <c r="K699" s="44"/>
      <c r="L699" s="48"/>
      <c r="M699" s="232"/>
      <c r="N699" s="233"/>
      <c r="O699" s="88"/>
      <c r="P699" s="88"/>
      <c r="Q699" s="88"/>
      <c r="R699" s="88"/>
      <c r="S699" s="88"/>
      <c r="T699" s="89"/>
      <c r="U699" s="42"/>
      <c r="V699" s="42"/>
      <c r="W699" s="42"/>
      <c r="X699" s="42"/>
      <c r="Y699" s="42"/>
      <c r="Z699" s="42"/>
      <c r="AA699" s="42"/>
      <c r="AB699" s="42"/>
      <c r="AC699" s="42"/>
      <c r="AD699" s="42"/>
      <c r="AE699" s="42"/>
      <c r="AT699" s="20" t="s">
        <v>151</v>
      </c>
      <c r="AU699" s="20" t="s">
        <v>87</v>
      </c>
    </row>
    <row r="700" s="13" customFormat="1">
      <c r="A700" s="13"/>
      <c r="B700" s="234"/>
      <c r="C700" s="235"/>
      <c r="D700" s="236" t="s">
        <v>153</v>
      </c>
      <c r="E700" s="237" t="s">
        <v>32</v>
      </c>
      <c r="F700" s="238" t="s">
        <v>458</v>
      </c>
      <c r="G700" s="235"/>
      <c r="H700" s="237" t="s">
        <v>32</v>
      </c>
      <c r="I700" s="239"/>
      <c r="J700" s="235"/>
      <c r="K700" s="235"/>
      <c r="L700" s="240"/>
      <c r="M700" s="241"/>
      <c r="N700" s="242"/>
      <c r="O700" s="242"/>
      <c r="P700" s="242"/>
      <c r="Q700" s="242"/>
      <c r="R700" s="242"/>
      <c r="S700" s="242"/>
      <c r="T700" s="24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4" t="s">
        <v>153</v>
      </c>
      <c r="AU700" s="244" t="s">
        <v>87</v>
      </c>
      <c r="AV700" s="13" t="s">
        <v>85</v>
      </c>
      <c r="AW700" s="13" t="s">
        <v>39</v>
      </c>
      <c r="AX700" s="13" t="s">
        <v>78</v>
      </c>
      <c r="AY700" s="244" t="s">
        <v>141</v>
      </c>
    </row>
    <row r="701" s="13" customFormat="1">
      <c r="A701" s="13"/>
      <c r="B701" s="234"/>
      <c r="C701" s="235"/>
      <c r="D701" s="236" t="s">
        <v>153</v>
      </c>
      <c r="E701" s="237" t="s">
        <v>32</v>
      </c>
      <c r="F701" s="238" t="s">
        <v>459</v>
      </c>
      <c r="G701" s="235"/>
      <c r="H701" s="237" t="s">
        <v>32</v>
      </c>
      <c r="I701" s="239"/>
      <c r="J701" s="235"/>
      <c r="K701" s="235"/>
      <c r="L701" s="240"/>
      <c r="M701" s="241"/>
      <c r="N701" s="242"/>
      <c r="O701" s="242"/>
      <c r="P701" s="242"/>
      <c r="Q701" s="242"/>
      <c r="R701" s="242"/>
      <c r="S701" s="242"/>
      <c r="T701" s="24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4" t="s">
        <v>153</v>
      </c>
      <c r="AU701" s="244" t="s">
        <v>87</v>
      </c>
      <c r="AV701" s="13" t="s">
        <v>85</v>
      </c>
      <c r="AW701" s="13" t="s">
        <v>39</v>
      </c>
      <c r="AX701" s="13" t="s">
        <v>78</v>
      </c>
      <c r="AY701" s="244" t="s">
        <v>141</v>
      </c>
    </row>
    <row r="702" s="14" customFormat="1">
      <c r="A702" s="14"/>
      <c r="B702" s="245"/>
      <c r="C702" s="246"/>
      <c r="D702" s="236" t="s">
        <v>153</v>
      </c>
      <c r="E702" s="247" t="s">
        <v>32</v>
      </c>
      <c r="F702" s="248" t="s">
        <v>556</v>
      </c>
      <c r="G702" s="246"/>
      <c r="H702" s="249">
        <v>2.6579999999999999</v>
      </c>
      <c r="I702" s="250"/>
      <c r="J702" s="246"/>
      <c r="K702" s="246"/>
      <c r="L702" s="251"/>
      <c r="M702" s="252"/>
      <c r="N702" s="253"/>
      <c r="O702" s="253"/>
      <c r="P702" s="253"/>
      <c r="Q702" s="253"/>
      <c r="R702" s="253"/>
      <c r="S702" s="253"/>
      <c r="T702" s="25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5" t="s">
        <v>153</v>
      </c>
      <c r="AU702" s="255" t="s">
        <v>87</v>
      </c>
      <c r="AV702" s="14" t="s">
        <v>87</v>
      </c>
      <c r="AW702" s="14" t="s">
        <v>39</v>
      </c>
      <c r="AX702" s="14" t="s">
        <v>85</v>
      </c>
      <c r="AY702" s="255" t="s">
        <v>141</v>
      </c>
    </row>
    <row r="703" s="2" customFormat="1" ht="24.15" customHeight="1">
      <c r="A703" s="42"/>
      <c r="B703" s="43"/>
      <c r="C703" s="216" t="s">
        <v>557</v>
      </c>
      <c r="D703" s="216" t="s">
        <v>144</v>
      </c>
      <c r="E703" s="217" t="s">
        <v>558</v>
      </c>
      <c r="F703" s="218" t="s">
        <v>559</v>
      </c>
      <c r="G703" s="219" t="s">
        <v>147</v>
      </c>
      <c r="H703" s="220">
        <v>239.58000000000001</v>
      </c>
      <c r="I703" s="221"/>
      <c r="J703" s="222">
        <f>ROUND(I703*H703,2)</f>
        <v>0</v>
      </c>
      <c r="K703" s="218" t="s">
        <v>148</v>
      </c>
      <c r="L703" s="48"/>
      <c r="M703" s="223" t="s">
        <v>32</v>
      </c>
      <c r="N703" s="224" t="s">
        <v>49</v>
      </c>
      <c r="O703" s="88"/>
      <c r="P703" s="225">
        <f>O703*H703</f>
        <v>0</v>
      </c>
      <c r="Q703" s="225">
        <v>0</v>
      </c>
      <c r="R703" s="225">
        <f>Q703*H703</f>
        <v>0</v>
      </c>
      <c r="S703" s="225">
        <v>0.045999999999999999</v>
      </c>
      <c r="T703" s="226">
        <f>S703*H703</f>
        <v>11.020680000000001</v>
      </c>
      <c r="U703" s="42"/>
      <c r="V703" s="42"/>
      <c r="W703" s="42"/>
      <c r="X703" s="42"/>
      <c r="Y703" s="42"/>
      <c r="Z703" s="42"/>
      <c r="AA703" s="42"/>
      <c r="AB703" s="42"/>
      <c r="AC703" s="42"/>
      <c r="AD703" s="42"/>
      <c r="AE703" s="42"/>
      <c r="AR703" s="227" t="s">
        <v>149</v>
      </c>
      <c r="AT703" s="227" t="s">
        <v>144</v>
      </c>
      <c r="AU703" s="227" t="s">
        <v>87</v>
      </c>
      <c r="AY703" s="20" t="s">
        <v>141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20" t="s">
        <v>85</v>
      </c>
      <c r="BK703" s="228">
        <f>ROUND(I703*H703,2)</f>
        <v>0</v>
      </c>
      <c r="BL703" s="20" t="s">
        <v>149</v>
      </c>
      <c r="BM703" s="227" t="s">
        <v>560</v>
      </c>
    </row>
    <row r="704" s="2" customFormat="1">
      <c r="A704" s="42"/>
      <c r="B704" s="43"/>
      <c r="C704" s="44"/>
      <c r="D704" s="229" t="s">
        <v>151</v>
      </c>
      <c r="E704" s="44"/>
      <c r="F704" s="230" t="s">
        <v>561</v>
      </c>
      <c r="G704" s="44"/>
      <c r="H704" s="44"/>
      <c r="I704" s="231"/>
      <c r="J704" s="44"/>
      <c r="K704" s="44"/>
      <c r="L704" s="48"/>
      <c r="M704" s="232"/>
      <c r="N704" s="233"/>
      <c r="O704" s="88"/>
      <c r="P704" s="88"/>
      <c r="Q704" s="88"/>
      <c r="R704" s="88"/>
      <c r="S704" s="88"/>
      <c r="T704" s="89"/>
      <c r="U704" s="42"/>
      <c r="V704" s="42"/>
      <c r="W704" s="42"/>
      <c r="X704" s="42"/>
      <c r="Y704" s="42"/>
      <c r="Z704" s="42"/>
      <c r="AA704" s="42"/>
      <c r="AB704" s="42"/>
      <c r="AC704" s="42"/>
      <c r="AD704" s="42"/>
      <c r="AE704" s="42"/>
      <c r="AT704" s="20" t="s">
        <v>151</v>
      </c>
      <c r="AU704" s="20" t="s">
        <v>87</v>
      </c>
    </row>
    <row r="705" s="13" customFormat="1">
      <c r="A705" s="13"/>
      <c r="B705" s="234"/>
      <c r="C705" s="235"/>
      <c r="D705" s="236" t="s">
        <v>153</v>
      </c>
      <c r="E705" s="237" t="s">
        <v>32</v>
      </c>
      <c r="F705" s="238" t="s">
        <v>155</v>
      </c>
      <c r="G705" s="235"/>
      <c r="H705" s="237" t="s">
        <v>32</v>
      </c>
      <c r="I705" s="239"/>
      <c r="J705" s="235"/>
      <c r="K705" s="235"/>
      <c r="L705" s="240"/>
      <c r="M705" s="241"/>
      <c r="N705" s="242"/>
      <c r="O705" s="242"/>
      <c r="P705" s="242"/>
      <c r="Q705" s="242"/>
      <c r="R705" s="242"/>
      <c r="S705" s="242"/>
      <c r="T705" s="24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4" t="s">
        <v>153</v>
      </c>
      <c r="AU705" s="244" t="s">
        <v>87</v>
      </c>
      <c r="AV705" s="13" t="s">
        <v>85</v>
      </c>
      <c r="AW705" s="13" t="s">
        <v>39</v>
      </c>
      <c r="AX705" s="13" t="s">
        <v>78</v>
      </c>
      <c r="AY705" s="244" t="s">
        <v>141</v>
      </c>
    </row>
    <row r="706" s="13" customFormat="1">
      <c r="A706" s="13"/>
      <c r="B706" s="234"/>
      <c r="C706" s="235"/>
      <c r="D706" s="236" t="s">
        <v>153</v>
      </c>
      <c r="E706" s="237" t="s">
        <v>32</v>
      </c>
      <c r="F706" s="238" t="s">
        <v>156</v>
      </c>
      <c r="G706" s="235"/>
      <c r="H706" s="237" t="s">
        <v>32</v>
      </c>
      <c r="I706" s="239"/>
      <c r="J706" s="235"/>
      <c r="K706" s="235"/>
      <c r="L706" s="240"/>
      <c r="M706" s="241"/>
      <c r="N706" s="242"/>
      <c r="O706" s="242"/>
      <c r="P706" s="242"/>
      <c r="Q706" s="242"/>
      <c r="R706" s="242"/>
      <c r="S706" s="242"/>
      <c r="T706" s="24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4" t="s">
        <v>153</v>
      </c>
      <c r="AU706" s="244" t="s">
        <v>87</v>
      </c>
      <c r="AV706" s="13" t="s">
        <v>85</v>
      </c>
      <c r="AW706" s="13" t="s">
        <v>39</v>
      </c>
      <c r="AX706" s="13" t="s">
        <v>78</v>
      </c>
      <c r="AY706" s="244" t="s">
        <v>141</v>
      </c>
    </row>
    <row r="707" s="13" customFormat="1">
      <c r="A707" s="13"/>
      <c r="B707" s="234"/>
      <c r="C707" s="235"/>
      <c r="D707" s="236" t="s">
        <v>153</v>
      </c>
      <c r="E707" s="237" t="s">
        <v>32</v>
      </c>
      <c r="F707" s="238" t="s">
        <v>157</v>
      </c>
      <c r="G707" s="235"/>
      <c r="H707" s="237" t="s">
        <v>32</v>
      </c>
      <c r="I707" s="239"/>
      <c r="J707" s="235"/>
      <c r="K707" s="235"/>
      <c r="L707" s="240"/>
      <c r="M707" s="241"/>
      <c r="N707" s="242"/>
      <c r="O707" s="242"/>
      <c r="P707" s="242"/>
      <c r="Q707" s="242"/>
      <c r="R707" s="242"/>
      <c r="S707" s="242"/>
      <c r="T707" s="24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4" t="s">
        <v>153</v>
      </c>
      <c r="AU707" s="244" t="s">
        <v>87</v>
      </c>
      <c r="AV707" s="13" t="s">
        <v>85</v>
      </c>
      <c r="AW707" s="13" t="s">
        <v>39</v>
      </c>
      <c r="AX707" s="13" t="s">
        <v>78</v>
      </c>
      <c r="AY707" s="244" t="s">
        <v>141</v>
      </c>
    </row>
    <row r="708" s="14" customFormat="1">
      <c r="A708" s="14"/>
      <c r="B708" s="245"/>
      <c r="C708" s="246"/>
      <c r="D708" s="236" t="s">
        <v>153</v>
      </c>
      <c r="E708" s="247" t="s">
        <v>32</v>
      </c>
      <c r="F708" s="248" t="s">
        <v>562</v>
      </c>
      <c r="G708" s="246"/>
      <c r="H708" s="249">
        <v>2.5680000000000001</v>
      </c>
      <c r="I708" s="250"/>
      <c r="J708" s="246"/>
      <c r="K708" s="246"/>
      <c r="L708" s="251"/>
      <c r="M708" s="252"/>
      <c r="N708" s="253"/>
      <c r="O708" s="253"/>
      <c r="P708" s="253"/>
      <c r="Q708" s="253"/>
      <c r="R708" s="253"/>
      <c r="S708" s="253"/>
      <c r="T708" s="25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5" t="s">
        <v>153</v>
      </c>
      <c r="AU708" s="255" t="s">
        <v>87</v>
      </c>
      <c r="AV708" s="14" t="s">
        <v>87</v>
      </c>
      <c r="AW708" s="14" t="s">
        <v>39</v>
      </c>
      <c r="AX708" s="14" t="s">
        <v>78</v>
      </c>
      <c r="AY708" s="255" t="s">
        <v>141</v>
      </c>
    </row>
    <row r="709" s="13" customFormat="1">
      <c r="A709" s="13"/>
      <c r="B709" s="234"/>
      <c r="C709" s="235"/>
      <c r="D709" s="236" t="s">
        <v>153</v>
      </c>
      <c r="E709" s="237" t="s">
        <v>32</v>
      </c>
      <c r="F709" s="238" t="s">
        <v>159</v>
      </c>
      <c r="G709" s="235"/>
      <c r="H709" s="237" t="s">
        <v>32</v>
      </c>
      <c r="I709" s="239"/>
      <c r="J709" s="235"/>
      <c r="K709" s="235"/>
      <c r="L709" s="240"/>
      <c r="M709" s="241"/>
      <c r="N709" s="242"/>
      <c r="O709" s="242"/>
      <c r="P709" s="242"/>
      <c r="Q709" s="242"/>
      <c r="R709" s="242"/>
      <c r="S709" s="242"/>
      <c r="T709" s="24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4" t="s">
        <v>153</v>
      </c>
      <c r="AU709" s="244" t="s">
        <v>87</v>
      </c>
      <c r="AV709" s="13" t="s">
        <v>85</v>
      </c>
      <c r="AW709" s="13" t="s">
        <v>39</v>
      </c>
      <c r="AX709" s="13" t="s">
        <v>78</v>
      </c>
      <c r="AY709" s="244" t="s">
        <v>141</v>
      </c>
    </row>
    <row r="710" s="14" customFormat="1">
      <c r="A710" s="14"/>
      <c r="B710" s="245"/>
      <c r="C710" s="246"/>
      <c r="D710" s="236" t="s">
        <v>153</v>
      </c>
      <c r="E710" s="247" t="s">
        <v>32</v>
      </c>
      <c r="F710" s="248" t="s">
        <v>563</v>
      </c>
      <c r="G710" s="246"/>
      <c r="H710" s="249">
        <v>3.3599999999999999</v>
      </c>
      <c r="I710" s="250"/>
      <c r="J710" s="246"/>
      <c r="K710" s="246"/>
      <c r="L710" s="251"/>
      <c r="M710" s="252"/>
      <c r="N710" s="253"/>
      <c r="O710" s="253"/>
      <c r="P710" s="253"/>
      <c r="Q710" s="253"/>
      <c r="R710" s="253"/>
      <c r="S710" s="253"/>
      <c r="T710" s="25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5" t="s">
        <v>153</v>
      </c>
      <c r="AU710" s="255" t="s">
        <v>87</v>
      </c>
      <c r="AV710" s="14" t="s">
        <v>87</v>
      </c>
      <c r="AW710" s="14" t="s">
        <v>39</v>
      </c>
      <c r="AX710" s="14" t="s">
        <v>78</v>
      </c>
      <c r="AY710" s="255" t="s">
        <v>141</v>
      </c>
    </row>
    <row r="711" s="13" customFormat="1">
      <c r="A711" s="13"/>
      <c r="B711" s="234"/>
      <c r="C711" s="235"/>
      <c r="D711" s="236" t="s">
        <v>153</v>
      </c>
      <c r="E711" s="237" t="s">
        <v>32</v>
      </c>
      <c r="F711" s="238" t="s">
        <v>161</v>
      </c>
      <c r="G711" s="235"/>
      <c r="H711" s="237" t="s">
        <v>32</v>
      </c>
      <c r="I711" s="239"/>
      <c r="J711" s="235"/>
      <c r="K711" s="235"/>
      <c r="L711" s="240"/>
      <c r="M711" s="241"/>
      <c r="N711" s="242"/>
      <c r="O711" s="242"/>
      <c r="P711" s="242"/>
      <c r="Q711" s="242"/>
      <c r="R711" s="242"/>
      <c r="S711" s="242"/>
      <c r="T711" s="24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4" t="s">
        <v>153</v>
      </c>
      <c r="AU711" s="244" t="s">
        <v>87</v>
      </c>
      <c r="AV711" s="13" t="s">
        <v>85</v>
      </c>
      <c r="AW711" s="13" t="s">
        <v>39</v>
      </c>
      <c r="AX711" s="13" t="s">
        <v>78</v>
      </c>
      <c r="AY711" s="244" t="s">
        <v>141</v>
      </c>
    </row>
    <row r="712" s="13" customFormat="1">
      <c r="A712" s="13"/>
      <c r="B712" s="234"/>
      <c r="C712" s="235"/>
      <c r="D712" s="236" t="s">
        <v>153</v>
      </c>
      <c r="E712" s="237" t="s">
        <v>32</v>
      </c>
      <c r="F712" s="238" t="s">
        <v>162</v>
      </c>
      <c r="G712" s="235"/>
      <c r="H712" s="237" t="s">
        <v>32</v>
      </c>
      <c r="I712" s="239"/>
      <c r="J712" s="235"/>
      <c r="K712" s="235"/>
      <c r="L712" s="240"/>
      <c r="M712" s="241"/>
      <c r="N712" s="242"/>
      <c r="O712" s="242"/>
      <c r="P712" s="242"/>
      <c r="Q712" s="242"/>
      <c r="R712" s="242"/>
      <c r="S712" s="242"/>
      <c r="T712" s="24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4" t="s">
        <v>153</v>
      </c>
      <c r="AU712" s="244" t="s">
        <v>87</v>
      </c>
      <c r="AV712" s="13" t="s">
        <v>85</v>
      </c>
      <c r="AW712" s="13" t="s">
        <v>39</v>
      </c>
      <c r="AX712" s="13" t="s">
        <v>78</v>
      </c>
      <c r="AY712" s="244" t="s">
        <v>141</v>
      </c>
    </row>
    <row r="713" s="14" customFormat="1">
      <c r="A713" s="14"/>
      <c r="B713" s="245"/>
      <c r="C713" s="246"/>
      <c r="D713" s="236" t="s">
        <v>153</v>
      </c>
      <c r="E713" s="247" t="s">
        <v>32</v>
      </c>
      <c r="F713" s="248" t="s">
        <v>564</v>
      </c>
      <c r="G713" s="246"/>
      <c r="H713" s="249">
        <v>4.5599999999999996</v>
      </c>
      <c r="I713" s="250"/>
      <c r="J713" s="246"/>
      <c r="K713" s="246"/>
      <c r="L713" s="251"/>
      <c r="M713" s="252"/>
      <c r="N713" s="253"/>
      <c r="O713" s="253"/>
      <c r="P713" s="253"/>
      <c r="Q713" s="253"/>
      <c r="R713" s="253"/>
      <c r="S713" s="253"/>
      <c r="T713" s="25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5" t="s">
        <v>153</v>
      </c>
      <c r="AU713" s="255" t="s">
        <v>87</v>
      </c>
      <c r="AV713" s="14" t="s">
        <v>87</v>
      </c>
      <c r="AW713" s="14" t="s">
        <v>39</v>
      </c>
      <c r="AX713" s="14" t="s">
        <v>78</v>
      </c>
      <c r="AY713" s="255" t="s">
        <v>141</v>
      </c>
    </row>
    <row r="714" s="13" customFormat="1">
      <c r="A714" s="13"/>
      <c r="B714" s="234"/>
      <c r="C714" s="235"/>
      <c r="D714" s="236" t="s">
        <v>153</v>
      </c>
      <c r="E714" s="237" t="s">
        <v>32</v>
      </c>
      <c r="F714" s="238" t="s">
        <v>164</v>
      </c>
      <c r="G714" s="235"/>
      <c r="H714" s="237" t="s">
        <v>32</v>
      </c>
      <c r="I714" s="239"/>
      <c r="J714" s="235"/>
      <c r="K714" s="235"/>
      <c r="L714" s="240"/>
      <c r="M714" s="241"/>
      <c r="N714" s="242"/>
      <c r="O714" s="242"/>
      <c r="P714" s="242"/>
      <c r="Q714" s="242"/>
      <c r="R714" s="242"/>
      <c r="S714" s="242"/>
      <c r="T714" s="24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4" t="s">
        <v>153</v>
      </c>
      <c r="AU714" s="244" t="s">
        <v>87</v>
      </c>
      <c r="AV714" s="13" t="s">
        <v>85</v>
      </c>
      <c r="AW714" s="13" t="s">
        <v>39</v>
      </c>
      <c r="AX714" s="13" t="s">
        <v>78</v>
      </c>
      <c r="AY714" s="244" t="s">
        <v>141</v>
      </c>
    </row>
    <row r="715" s="14" customFormat="1">
      <c r="A715" s="14"/>
      <c r="B715" s="245"/>
      <c r="C715" s="246"/>
      <c r="D715" s="236" t="s">
        <v>153</v>
      </c>
      <c r="E715" s="247" t="s">
        <v>32</v>
      </c>
      <c r="F715" s="248" t="s">
        <v>565</v>
      </c>
      <c r="G715" s="246"/>
      <c r="H715" s="249">
        <v>4.0499999999999998</v>
      </c>
      <c r="I715" s="250"/>
      <c r="J715" s="246"/>
      <c r="K715" s="246"/>
      <c r="L715" s="251"/>
      <c r="M715" s="252"/>
      <c r="N715" s="253"/>
      <c r="O715" s="253"/>
      <c r="P715" s="253"/>
      <c r="Q715" s="253"/>
      <c r="R715" s="253"/>
      <c r="S715" s="253"/>
      <c r="T715" s="25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5" t="s">
        <v>153</v>
      </c>
      <c r="AU715" s="255" t="s">
        <v>87</v>
      </c>
      <c r="AV715" s="14" t="s">
        <v>87</v>
      </c>
      <c r="AW715" s="14" t="s">
        <v>39</v>
      </c>
      <c r="AX715" s="14" t="s">
        <v>78</v>
      </c>
      <c r="AY715" s="255" t="s">
        <v>141</v>
      </c>
    </row>
    <row r="716" s="13" customFormat="1">
      <c r="A716" s="13"/>
      <c r="B716" s="234"/>
      <c r="C716" s="235"/>
      <c r="D716" s="236" t="s">
        <v>153</v>
      </c>
      <c r="E716" s="237" t="s">
        <v>32</v>
      </c>
      <c r="F716" s="238" t="s">
        <v>161</v>
      </c>
      <c r="G716" s="235"/>
      <c r="H716" s="237" t="s">
        <v>32</v>
      </c>
      <c r="I716" s="239"/>
      <c r="J716" s="235"/>
      <c r="K716" s="235"/>
      <c r="L716" s="240"/>
      <c r="M716" s="241"/>
      <c r="N716" s="242"/>
      <c r="O716" s="242"/>
      <c r="P716" s="242"/>
      <c r="Q716" s="242"/>
      <c r="R716" s="242"/>
      <c r="S716" s="242"/>
      <c r="T716" s="24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4" t="s">
        <v>153</v>
      </c>
      <c r="AU716" s="244" t="s">
        <v>87</v>
      </c>
      <c r="AV716" s="13" t="s">
        <v>85</v>
      </c>
      <c r="AW716" s="13" t="s">
        <v>39</v>
      </c>
      <c r="AX716" s="13" t="s">
        <v>78</v>
      </c>
      <c r="AY716" s="244" t="s">
        <v>141</v>
      </c>
    </row>
    <row r="717" s="13" customFormat="1">
      <c r="A717" s="13"/>
      <c r="B717" s="234"/>
      <c r="C717" s="235"/>
      <c r="D717" s="236" t="s">
        <v>153</v>
      </c>
      <c r="E717" s="237" t="s">
        <v>32</v>
      </c>
      <c r="F717" s="238" t="s">
        <v>166</v>
      </c>
      <c r="G717" s="235"/>
      <c r="H717" s="237" t="s">
        <v>32</v>
      </c>
      <c r="I717" s="239"/>
      <c r="J717" s="235"/>
      <c r="K717" s="235"/>
      <c r="L717" s="240"/>
      <c r="M717" s="241"/>
      <c r="N717" s="242"/>
      <c r="O717" s="242"/>
      <c r="P717" s="242"/>
      <c r="Q717" s="242"/>
      <c r="R717" s="242"/>
      <c r="S717" s="242"/>
      <c r="T717" s="24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4" t="s">
        <v>153</v>
      </c>
      <c r="AU717" s="244" t="s">
        <v>87</v>
      </c>
      <c r="AV717" s="13" t="s">
        <v>85</v>
      </c>
      <c r="AW717" s="13" t="s">
        <v>39</v>
      </c>
      <c r="AX717" s="13" t="s">
        <v>78</v>
      </c>
      <c r="AY717" s="244" t="s">
        <v>141</v>
      </c>
    </row>
    <row r="718" s="14" customFormat="1">
      <c r="A718" s="14"/>
      <c r="B718" s="245"/>
      <c r="C718" s="246"/>
      <c r="D718" s="236" t="s">
        <v>153</v>
      </c>
      <c r="E718" s="247" t="s">
        <v>32</v>
      </c>
      <c r="F718" s="248" t="s">
        <v>566</v>
      </c>
      <c r="G718" s="246"/>
      <c r="H718" s="249">
        <v>1.44</v>
      </c>
      <c r="I718" s="250"/>
      <c r="J718" s="246"/>
      <c r="K718" s="246"/>
      <c r="L718" s="251"/>
      <c r="M718" s="252"/>
      <c r="N718" s="253"/>
      <c r="O718" s="253"/>
      <c r="P718" s="253"/>
      <c r="Q718" s="253"/>
      <c r="R718" s="253"/>
      <c r="S718" s="253"/>
      <c r="T718" s="25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5" t="s">
        <v>153</v>
      </c>
      <c r="AU718" s="255" t="s">
        <v>87</v>
      </c>
      <c r="AV718" s="14" t="s">
        <v>87</v>
      </c>
      <c r="AW718" s="14" t="s">
        <v>39</v>
      </c>
      <c r="AX718" s="14" t="s">
        <v>78</v>
      </c>
      <c r="AY718" s="255" t="s">
        <v>141</v>
      </c>
    </row>
    <row r="719" s="13" customFormat="1">
      <c r="A719" s="13"/>
      <c r="B719" s="234"/>
      <c r="C719" s="235"/>
      <c r="D719" s="236" t="s">
        <v>153</v>
      </c>
      <c r="E719" s="237" t="s">
        <v>32</v>
      </c>
      <c r="F719" s="238" t="s">
        <v>161</v>
      </c>
      <c r="G719" s="235"/>
      <c r="H719" s="237" t="s">
        <v>32</v>
      </c>
      <c r="I719" s="239"/>
      <c r="J719" s="235"/>
      <c r="K719" s="235"/>
      <c r="L719" s="240"/>
      <c r="M719" s="241"/>
      <c r="N719" s="242"/>
      <c r="O719" s="242"/>
      <c r="P719" s="242"/>
      <c r="Q719" s="242"/>
      <c r="R719" s="242"/>
      <c r="S719" s="242"/>
      <c r="T719" s="24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4" t="s">
        <v>153</v>
      </c>
      <c r="AU719" s="244" t="s">
        <v>87</v>
      </c>
      <c r="AV719" s="13" t="s">
        <v>85</v>
      </c>
      <c r="AW719" s="13" t="s">
        <v>39</v>
      </c>
      <c r="AX719" s="13" t="s">
        <v>78</v>
      </c>
      <c r="AY719" s="244" t="s">
        <v>141</v>
      </c>
    </row>
    <row r="720" s="13" customFormat="1">
      <c r="A720" s="13"/>
      <c r="B720" s="234"/>
      <c r="C720" s="235"/>
      <c r="D720" s="236" t="s">
        <v>153</v>
      </c>
      <c r="E720" s="237" t="s">
        <v>32</v>
      </c>
      <c r="F720" s="238" t="s">
        <v>168</v>
      </c>
      <c r="G720" s="235"/>
      <c r="H720" s="237" t="s">
        <v>32</v>
      </c>
      <c r="I720" s="239"/>
      <c r="J720" s="235"/>
      <c r="K720" s="235"/>
      <c r="L720" s="240"/>
      <c r="M720" s="241"/>
      <c r="N720" s="242"/>
      <c r="O720" s="242"/>
      <c r="P720" s="242"/>
      <c r="Q720" s="242"/>
      <c r="R720" s="242"/>
      <c r="S720" s="242"/>
      <c r="T720" s="24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4" t="s">
        <v>153</v>
      </c>
      <c r="AU720" s="244" t="s">
        <v>87</v>
      </c>
      <c r="AV720" s="13" t="s">
        <v>85</v>
      </c>
      <c r="AW720" s="13" t="s">
        <v>39</v>
      </c>
      <c r="AX720" s="13" t="s">
        <v>78</v>
      </c>
      <c r="AY720" s="244" t="s">
        <v>141</v>
      </c>
    </row>
    <row r="721" s="14" customFormat="1">
      <c r="A721" s="14"/>
      <c r="B721" s="245"/>
      <c r="C721" s="246"/>
      <c r="D721" s="236" t="s">
        <v>153</v>
      </c>
      <c r="E721" s="247" t="s">
        <v>32</v>
      </c>
      <c r="F721" s="248" t="s">
        <v>567</v>
      </c>
      <c r="G721" s="246"/>
      <c r="H721" s="249">
        <v>1.9199999999999999</v>
      </c>
      <c r="I721" s="250"/>
      <c r="J721" s="246"/>
      <c r="K721" s="246"/>
      <c r="L721" s="251"/>
      <c r="M721" s="252"/>
      <c r="N721" s="253"/>
      <c r="O721" s="253"/>
      <c r="P721" s="253"/>
      <c r="Q721" s="253"/>
      <c r="R721" s="253"/>
      <c r="S721" s="253"/>
      <c r="T721" s="25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5" t="s">
        <v>153</v>
      </c>
      <c r="AU721" s="255" t="s">
        <v>87</v>
      </c>
      <c r="AV721" s="14" t="s">
        <v>87</v>
      </c>
      <c r="AW721" s="14" t="s">
        <v>39</v>
      </c>
      <c r="AX721" s="14" t="s">
        <v>78</v>
      </c>
      <c r="AY721" s="255" t="s">
        <v>141</v>
      </c>
    </row>
    <row r="722" s="13" customFormat="1">
      <c r="A722" s="13"/>
      <c r="B722" s="234"/>
      <c r="C722" s="235"/>
      <c r="D722" s="236" t="s">
        <v>153</v>
      </c>
      <c r="E722" s="237" t="s">
        <v>32</v>
      </c>
      <c r="F722" s="238" t="s">
        <v>170</v>
      </c>
      <c r="G722" s="235"/>
      <c r="H722" s="237" t="s">
        <v>32</v>
      </c>
      <c r="I722" s="239"/>
      <c r="J722" s="235"/>
      <c r="K722" s="235"/>
      <c r="L722" s="240"/>
      <c r="M722" s="241"/>
      <c r="N722" s="242"/>
      <c r="O722" s="242"/>
      <c r="P722" s="242"/>
      <c r="Q722" s="242"/>
      <c r="R722" s="242"/>
      <c r="S722" s="242"/>
      <c r="T722" s="24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4" t="s">
        <v>153</v>
      </c>
      <c r="AU722" s="244" t="s">
        <v>87</v>
      </c>
      <c r="AV722" s="13" t="s">
        <v>85</v>
      </c>
      <c r="AW722" s="13" t="s">
        <v>39</v>
      </c>
      <c r="AX722" s="13" t="s">
        <v>78</v>
      </c>
      <c r="AY722" s="244" t="s">
        <v>141</v>
      </c>
    </row>
    <row r="723" s="14" customFormat="1">
      <c r="A723" s="14"/>
      <c r="B723" s="245"/>
      <c r="C723" s="246"/>
      <c r="D723" s="236" t="s">
        <v>153</v>
      </c>
      <c r="E723" s="247" t="s">
        <v>32</v>
      </c>
      <c r="F723" s="248" t="s">
        <v>568</v>
      </c>
      <c r="G723" s="246"/>
      <c r="H723" s="249">
        <v>33.149999999999999</v>
      </c>
      <c r="I723" s="250"/>
      <c r="J723" s="246"/>
      <c r="K723" s="246"/>
      <c r="L723" s="251"/>
      <c r="M723" s="252"/>
      <c r="N723" s="253"/>
      <c r="O723" s="253"/>
      <c r="P723" s="253"/>
      <c r="Q723" s="253"/>
      <c r="R723" s="253"/>
      <c r="S723" s="253"/>
      <c r="T723" s="25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5" t="s">
        <v>153</v>
      </c>
      <c r="AU723" s="255" t="s">
        <v>87</v>
      </c>
      <c r="AV723" s="14" t="s">
        <v>87</v>
      </c>
      <c r="AW723" s="14" t="s">
        <v>39</v>
      </c>
      <c r="AX723" s="14" t="s">
        <v>78</v>
      </c>
      <c r="AY723" s="255" t="s">
        <v>141</v>
      </c>
    </row>
    <row r="724" s="13" customFormat="1">
      <c r="A724" s="13"/>
      <c r="B724" s="234"/>
      <c r="C724" s="235"/>
      <c r="D724" s="236" t="s">
        <v>153</v>
      </c>
      <c r="E724" s="237" t="s">
        <v>32</v>
      </c>
      <c r="F724" s="238" t="s">
        <v>172</v>
      </c>
      <c r="G724" s="235"/>
      <c r="H724" s="237" t="s">
        <v>32</v>
      </c>
      <c r="I724" s="239"/>
      <c r="J724" s="235"/>
      <c r="K724" s="235"/>
      <c r="L724" s="240"/>
      <c r="M724" s="241"/>
      <c r="N724" s="242"/>
      <c r="O724" s="242"/>
      <c r="P724" s="242"/>
      <c r="Q724" s="242"/>
      <c r="R724" s="242"/>
      <c r="S724" s="242"/>
      <c r="T724" s="24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4" t="s">
        <v>153</v>
      </c>
      <c r="AU724" s="244" t="s">
        <v>87</v>
      </c>
      <c r="AV724" s="13" t="s">
        <v>85</v>
      </c>
      <c r="AW724" s="13" t="s">
        <v>39</v>
      </c>
      <c r="AX724" s="13" t="s">
        <v>78</v>
      </c>
      <c r="AY724" s="244" t="s">
        <v>141</v>
      </c>
    </row>
    <row r="725" s="14" customFormat="1">
      <c r="A725" s="14"/>
      <c r="B725" s="245"/>
      <c r="C725" s="246"/>
      <c r="D725" s="236" t="s">
        <v>153</v>
      </c>
      <c r="E725" s="247" t="s">
        <v>32</v>
      </c>
      <c r="F725" s="248" t="s">
        <v>569</v>
      </c>
      <c r="G725" s="246"/>
      <c r="H725" s="249">
        <v>1.956</v>
      </c>
      <c r="I725" s="250"/>
      <c r="J725" s="246"/>
      <c r="K725" s="246"/>
      <c r="L725" s="251"/>
      <c r="M725" s="252"/>
      <c r="N725" s="253"/>
      <c r="O725" s="253"/>
      <c r="P725" s="253"/>
      <c r="Q725" s="253"/>
      <c r="R725" s="253"/>
      <c r="S725" s="253"/>
      <c r="T725" s="25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5" t="s">
        <v>153</v>
      </c>
      <c r="AU725" s="255" t="s">
        <v>87</v>
      </c>
      <c r="AV725" s="14" t="s">
        <v>87</v>
      </c>
      <c r="AW725" s="14" t="s">
        <v>39</v>
      </c>
      <c r="AX725" s="14" t="s">
        <v>78</v>
      </c>
      <c r="AY725" s="255" t="s">
        <v>141</v>
      </c>
    </row>
    <row r="726" s="13" customFormat="1">
      <c r="A726" s="13"/>
      <c r="B726" s="234"/>
      <c r="C726" s="235"/>
      <c r="D726" s="236" t="s">
        <v>153</v>
      </c>
      <c r="E726" s="237" t="s">
        <v>32</v>
      </c>
      <c r="F726" s="238" t="s">
        <v>174</v>
      </c>
      <c r="G726" s="235"/>
      <c r="H726" s="237" t="s">
        <v>32</v>
      </c>
      <c r="I726" s="239"/>
      <c r="J726" s="235"/>
      <c r="K726" s="235"/>
      <c r="L726" s="240"/>
      <c r="M726" s="241"/>
      <c r="N726" s="242"/>
      <c r="O726" s="242"/>
      <c r="P726" s="242"/>
      <c r="Q726" s="242"/>
      <c r="R726" s="242"/>
      <c r="S726" s="242"/>
      <c r="T726" s="24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4" t="s">
        <v>153</v>
      </c>
      <c r="AU726" s="244" t="s">
        <v>87</v>
      </c>
      <c r="AV726" s="13" t="s">
        <v>85</v>
      </c>
      <c r="AW726" s="13" t="s">
        <v>39</v>
      </c>
      <c r="AX726" s="13" t="s">
        <v>78</v>
      </c>
      <c r="AY726" s="244" t="s">
        <v>141</v>
      </c>
    </row>
    <row r="727" s="14" customFormat="1">
      <c r="A727" s="14"/>
      <c r="B727" s="245"/>
      <c r="C727" s="246"/>
      <c r="D727" s="236" t="s">
        <v>153</v>
      </c>
      <c r="E727" s="247" t="s">
        <v>32</v>
      </c>
      <c r="F727" s="248" t="s">
        <v>570</v>
      </c>
      <c r="G727" s="246"/>
      <c r="H727" s="249">
        <v>13.44</v>
      </c>
      <c r="I727" s="250"/>
      <c r="J727" s="246"/>
      <c r="K727" s="246"/>
      <c r="L727" s="251"/>
      <c r="M727" s="252"/>
      <c r="N727" s="253"/>
      <c r="O727" s="253"/>
      <c r="P727" s="253"/>
      <c r="Q727" s="253"/>
      <c r="R727" s="253"/>
      <c r="S727" s="253"/>
      <c r="T727" s="25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5" t="s">
        <v>153</v>
      </c>
      <c r="AU727" s="255" t="s">
        <v>87</v>
      </c>
      <c r="AV727" s="14" t="s">
        <v>87</v>
      </c>
      <c r="AW727" s="14" t="s">
        <v>39</v>
      </c>
      <c r="AX727" s="14" t="s">
        <v>78</v>
      </c>
      <c r="AY727" s="255" t="s">
        <v>141</v>
      </c>
    </row>
    <row r="728" s="13" customFormat="1">
      <c r="A728" s="13"/>
      <c r="B728" s="234"/>
      <c r="C728" s="235"/>
      <c r="D728" s="236" t="s">
        <v>153</v>
      </c>
      <c r="E728" s="237" t="s">
        <v>32</v>
      </c>
      <c r="F728" s="238" t="s">
        <v>176</v>
      </c>
      <c r="G728" s="235"/>
      <c r="H728" s="237" t="s">
        <v>32</v>
      </c>
      <c r="I728" s="239"/>
      <c r="J728" s="235"/>
      <c r="K728" s="235"/>
      <c r="L728" s="240"/>
      <c r="M728" s="241"/>
      <c r="N728" s="242"/>
      <c r="O728" s="242"/>
      <c r="P728" s="242"/>
      <c r="Q728" s="242"/>
      <c r="R728" s="242"/>
      <c r="S728" s="242"/>
      <c r="T728" s="24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4" t="s">
        <v>153</v>
      </c>
      <c r="AU728" s="244" t="s">
        <v>87</v>
      </c>
      <c r="AV728" s="13" t="s">
        <v>85</v>
      </c>
      <c r="AW728" s="13" t="s">
        <v>39</v>
      </c>
      <c r="AX728" s="13" t="s">
        <v>78</v>
      </c>
      <c r="AY728" s="244" t="s">
        <v>141</v>
      </c>
    </row>
    <row r="729" s="14" customFormat="1">
      <c r="A729" s="14"/>
      <c r="B729" s="245"/>
      <c r="C729" s="246"/>
      <c r="D729" s="236" t="s">
        <v>153</v>
      </c>
      <c r="E729" s="247" t="s">
        <v>32</v>
      </c>
      <c r="F729" s="248" t="s">
        <v>571</v>
      </c>
      <c r="G729" s="246"/>
      <c r="H729" s="249">
        <v>3.6720000000000002</v>
      </c>
      <c r="I729" s="250"/>
      <c r="J729" s="246"/>
      <c r="K729" s="246"/>
      <c r="L729" s="251"/>
      <c r="M729" s="252"/>
      <c r="N729" s="253"/>
      <c r="O729" s="253"/>
      <c r="P729" s="253"/>
      <c r="Q729" s="253"/>
      <c r="R729" s="253"/>
      <c r="S729" s="253"/>
      <c r="T729" s="25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5" t="s">
        <v>153</v>
      </c>
      <c r="AU729" s="255" t="s">
        <v>87</v>
      </c>
      <c r="AV729" s="14" t="s">
        <v>87</v>
      </c>
      <c r="AW729" s="14" t="s">
        <v>39</v>
      </c>
      <c r="AX729" s="14" t="s">
        <v>78</v>
      </c>
      <c r="AY729" s="255" t="s">
        <v>141</v>
      </c>
    </row>
    <row r="730" s="13" customFormat="1">
      <c r="A730" s="13"/>
      <c r="B730" s="234"/>
      <c r="C730" s="235"/>
      <c r="D730" s="236" t="s">
        <v>153</v>
      </c>
      <c r="E730" s="237" t="s">
        <v>32</v>
      </c>
      <c r="F730" s="238" t="s">
        <v>178</v>
      </c>
      <c r="G730" s="235"/>
      <c r="H730" s="237" t="s">
        <v>32</v>
      </c>
      <c r="I730" s="239"/>
      <c r="J730" s="235"/>
      <c r="K730" s="235"/>
      <c r="L730" s="240"/>
      <c r="M730" s="241"/>
      <c r="N730" s="242"/>
      <c r="O730" s="242"/>
      <c r="P730" s="242"/>
      <c r="Q730" s="242"/>
      <c r="R730" s="242"/>
      <c r="S730" s="242"/>
      <c r="T730" s="24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4" t="s">
        <v>153</v>
      </c>
      <c r="AU730" s="244" t="s">
        <v>87</v>
      </c>
      <c r="AV730" s="13" t="s">
        <v>85</v>
      </c>
      <c r="AW730" s="13" t="s">
        <v>39</v>
      </c>
      <c r="AX730" s="13" t="s">
        <v>78</v>
      </c>
      <c r="AY730" s="244" t="s">
        <v>141</v>
      </c>
    </row>
    <row r="731" s="14" customFormat="1">
      <c r="A731" s="14"/>
      <c r="B731" s="245"/>
      <c r="C731" s="246"/>
      <c r="D731" s="236" t="s">
        <v>153</v>
      </c>
      <c r="E731" s="247" t="s">
        <v>32</v>
      </c>
      <c r="F731" s="248" t="s">
        <v>572</v>
      </c>
      <c r="G731" s="246"/>
      <c r="H731" s="249">
        <v>1.98</v>
      </c>
      <c r="I731" s="250"/>
      <c r="J731" s="246"/>
      <c r="K731" s="246"/>
      <c r="L731" s="251"/>
      <c r="M731" s="252"/>
      <c r="N731" s="253"/>
      <c r="O731" s="253"/>
      <c r="P731" s="253"/>
      <c r="Q731" s="253"/>
      <c r="R731" s="253"/>
      <c r="S731" s="253"/>
      <c r="T731" s="25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5" t="s">
        <v>153</v>
      </c>
      <c r="AU731" s="255" t="s">
        <v>87</v>
      </c>
      <c r="AV731" s="14" t="s">
        <v>87</v>
      </c>
      <c r="AW731" s="14" t="s">
        <v>39</v>
      </c>
      <c r="AX731" s="14" t="s">
        <v>78</v>
      </c>
      <c r="AY731" s="255" t="s">
        <v>141</v>
      </c>
    </row>
    <row r="732" s="13" customFormat="1">
      <c r="A732" s="13"/>
      <c r="B732" s="234"/>
      <c r="C732" s="235"/>
      <c r="D732" s="236" t="s">
        <v>153</v>
      </c>
      <c r="E732" s="237" t="s">
        <v>32</v>
      </c>
      <c r="F732" s="238" t="s">
        <v>180</v>
      </c>
      <c r="G732" s="235"/>
      <c r="H732" s="237" t="s">
        <v>32</v>
      </c>
      <c r="I732" s="239"/>
      <c r="J732" s="235"/>
      <c r="K732" s="235"/>
      <c r="L732" s="240"/>
      <c r="M732" s="241"/>
      <c r="N732" s="242"/>
      <c r="O732" s="242"/>
      <c r="P732" s="242"/>
      <c r="Q732" s="242"/>
      <c r="R732" s="242"/>
      <c r="S732" s="242"/>
      <c r="T732" s="24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4" t="s">
        <v>153</v>
      </c>
      <c r="AU732" s="244" t="s">
        <v>87</v>
      </c>
      <c r="AV732" s="13" t="s">
        <v>85</v>
      </c>
      <c r="AW732" s="13" t="s">
        <v>39</v>
      </c>
      <c r="AX732" s="13" t="s">
        <v>78</v>
      </c>
      <c r="AY732" s="244" t="s">
        <v>141</v>
      </c>
    </row>
    <row r="733" s="14" customFormat="1">
      <c r="A733" s="14"/>
      <c r="B733" s="245"/>
      <c r="C733" s="246"/>
      <c r="D733" s="236" t="s">
        <v>153</v>
      </c>
      <c r="E733" s="247" t="s">
        <v>32</v>
      </c>
      <c r="F733" s="248" t="s">
        <v>573</v>
      </c>
      <c r="G733" s="246"/>
      <c r="H733" s="249">
        <v>7.7999999999999998</v>
      </c>
      <c r="I733" s="250"/>
      <c r="J733" s="246"/>
      <c r="K733" s="246"/>
      <c r="L733" s="251"/>
      <c r="M733" s="252"/>
      <c r="N733" s="253"/>
      <c r="O733" s="253"/>
      <c r="P733" s="253"/>
      <c r="Q733" s="253"/>
      <c r="R733" s="253"/>
      <c r="S733" s="253"/>
      <c r="T733" s="25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5" t="s">
        <v>153</v>
      </c>
      <c r="AU733" s="255" t="s">
        <v>87</v>
      </c>
      <c r="AV733" s="14" t="s">
        <v>87</v>
      </c>
      <c r="AW733" s="14" t="s">
        <v>39</v>
      </c>
      <c r="AX733" s="14" t="s">
        <v>78</v>
      </c>
      <c r="AY733" s="255" t="s">
        <v>141</v>
      </c>
    </row>
    <row r="734" s="13" customFormat="1">
      <c r="A734" s="13"/>
      <c r="B734" s="234"/>
      <c r="C734" s="235"/>
      <c r="D734" s="236" t="s">
        <v>153</v>
      </c>
      <c r="E734" s="237" t="s">
        <v>32</v>
      </c>
      <c r="F734" s="238" t="s">
        <v>182</v>
      </c>
      <c r="G734" s="235"/>
      <c r="H734" s="237" t="s">
        <v>32</v>
      </c>
      <c r="I734" s="239"/>
      <c r="J734" s="235"/>
      <c r="K734" s="235"/>
      <c r="L734" s="240"/>
      <c r="M734" s="241"/>
      <c r="N734" s="242"/>
      <c r="O734" s="242"/>
      <c r="P734" s="242"/>
      <c r="Q734" s="242"/>
      <c r="R734" s="242"/>
      <c r="S734" s="242"/>
      <c r="T734" s="24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4" t="s">
        <v>153</v>
      </c>
      <c r="AU734" s="244" t="s">
        <v>87</v>
      </c>
      <c r="AV734" s="13" t="s">
        <v>85</v>
      </c>
      <c r="AW734" s="13" t="s">
        <v>39</v>
      </c>
      <c r="AX734" s="13" t="s">
        <v>78</v>
      </c>
      <c r="AY734" s="244" t="s">
        <v>141</v>
      </c>
    </row>
    <row r="735" s="14" customFormat="1">
      <c r="A735" s="14"/>
      <c r="B735" s="245"/>
      <c r="C735" s="246"/>
      <c r="D735" s="236" t="s">
        <v>153</v>
      </c>
      <c r="E735" s="247" t="s">
        <v>32</v>
      </c>
      <c r="F735" s="248" t="s">
        <v>574</v>
      </c>
      <c r="G735" s="246"/>
      <c r="H735" s="249">
        <v>2.286</v>
      </c>
      <c r="I735" s="250"/>
      <c r="J735" s="246"/>
      <c r="K735" s="246"/>
      <c r="L735" s="251"/>
      <c r="M735" s="252"/>
      <c r="N735" s="253"/>
      <c r="O735" s="253"/>
      <c r="P735" s="253"/>
      <c r="Q735" s="253"/>
      <c r="R735" s="253"/>
      <c r="S735" s="253"/>
      <c r="T735" s="25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5" t="s">
        <v>153</v>
      </c>
      <c r="AU735" s="255" t="s">
        <v>87</v>
      </c>
      <c r="AV735" s="14" t="s">
        <v>87</v>
      </c>
      <c r="AW735" s="14" t="s">
        <v>39</v>
      </c>
      <c r="AX735" s="14" t="s">
        <v>78</v>
      </c>
      <c r="AY735" s="255" t="s">
        <v>141</v>
      </c>
    </row>
    <row r="736" s="13" customFormat="1">
      <c r="A736" s="13"/>
      <c r="B736" s="234"/>
      <c r="C736" s="235"/>
      <c r="D736" s="236" t="s">
        <v>153</v>
      </c>
      <c r="E736" s="237" t="s">
        <v>32</v>
      </c>
      <c r="F736" s="238" t="s">
        <v>161</v>
      </c>
      <c r="G736" s="235"/>
      <c r="H736" s="237" t="s">
        <v>32</v>
      </c>
      <c r="I736" s="239"/>
      <c r="J736" s="235"/>
      <c r="K736" s="235"/>
      <c r="L736" s="240"/>
      <c r="M736" s="241"/>
      <c r="N736" s="242"/>
      <c r="O736" s="242"/>
      <c r="P736" s="242"/>
      <c r="Q736" s="242"/>
      <c r="R736" s="242"/>
      <c r="S736" s="242"/>
      <c r="T736" s="24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4" t="s">
        <v>153</v>
      </c>
      <c r="AU736" s="244" t="s">
        <v>87</v>
      </c>
      <c r="AV736" s="13" t="s">
        <v>85</v>
      </c>
      <c r="AW736" s="13" t="s">
        <v>39</v>
      </c>
      <c r="AX736" s="13" t="s">
        <v>78</v>
      </c>
      <c r="AY736" s="244" t="s">
        <v>141</v>
      </c>
    </row>
    <row r="737" s="13" customFormat="1">
      <c r="A737" s="13"/>
      <c r="B737" s="234"/>
      <c r="C737" s="235"/>
      <c r="D737" s="236" t="s">
        <v>153</v>
      </c>
      <c r="E737" s="237" t="s">
        <v>32</v>
      </c>
      <c r="F737" s="238" t="s">
        <v>496</v>
      </c>
      <c r="G737" s="235"/>
      <c r="H737" s="237" t="s">
        <v>32</v>
      </c>
      <c r="I737" s="239"/>
      <c r="J737" s="235"/>
      <c r="K737" s="235"/>
      <c r="L737" s="240"/>
      <c r="M737" s="241"/>
      <c r="N737" s="242"/>
      <c r="O737" s="242"/>
      <c r="P737" s="242"/>
      <c r="Q737" s="242"/>
      <c r="R737" s="242"/>
      <c r="S737" s="242"/>
      <c r="T737" s="24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4" t="s">
        <v>153</v>
      </c>
      <c r="AU737" s="244" t="s">
        <v>87</v>
      </c>
      <c r="AV737" s="13" t="s">
        <v>85</v>
      </c>
      <c r="AW737" s="13" t="s">
        <v>39</v>
      </c>
      <c r="AX737" s="13" t="s">
        <v>78</v>
      </c>
      <c r="AY737" s="244" t="s">
        <v>141</v>
      </c>
    </row>
    <row r="738" s="14" customFormat="1">
      <c r="A738" s="14"/>
      <c r="B738" s="245"/>
      <c r="C738" s="246"/>
      <c r="D738" s="236" t="s">
        <v>153</v>
      </c>
      <c r="E738" s="247" t="s">
        <v>32</v>
      </c>
      <c r="F738" s="248" t="s">
        <v>575</v>
      </c>
      <c r="G738" s="246"/>
      <c r="H738" s="249">
        <v>5.0039999999999996</v>
      </c>
      <c r="I738" s="250"/>
      <c r="J738" s="246"/>
      <c r="K738" s="246"/>
      <c r="L738" s="251"/>
      <c r="M738" s="252"/>
      <c r="N738" s="253"/>
      <c r="O738" s="253"/>
      <c r="P738" s="253"/>
      <c r="Q738" s="253"/>
      <c r="R738" s="253"/>
      <c r="S738" s="253"/>
      <c r="T738" s="25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5" t="s">
        <v>153</v>
      </c>
      <c r="AU738" s="255" t="s">
        <v>87</v>
      </c>
      <c r="AV738" s="14" t="s">
        <v>87</v>
      </c>
      <c r="AW738" s="14" t="s">
        <v>39</v>
      </c>
      <c r="AX738" s="14" t="s">
        <v>78</v>
      </c>
      <c r="AY738" s="255" t="s">
        <v>141</v>
      </c>
    </row>
    <row r="739" s="13" customFormat="1">
      <c r="A739" s="13"/>
      <c r="B739" s="234"/>
      <c r="C739" s="235"/>
      <c r="D739" s="236" t="s">
        <v>153</v>
      </c>
      <c r="E739" s="237" t="s">
        <v>32</v>
      </c>
      <c r="F739" s="238" t="s">
        <v>186</v>
      </c>
      <c r="G739" s="235"/>
      <c r="H739" s="237" t="s">
        <v>32</v>
      </c>
      <c r="I739" s="239"/>
      <c r="J739" s="235"/>
      <c r="K739" s="235"/>
      <c r="L739" s="240"/>
      <c r="M739" s="241"/>
      <c r="N739" s="242"/>
      <c r="O739" s="242"/>
      <c r="P739" s="242"/>
      <c r="Q739" s="242"/>
      <c r="R739" s="242"/>
      <c r="S739" s="242"/>
      <c r="T739" s="24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4" t="s">
        <v>153</v>
      </c>
      <c r="AU739" s="244" t="s">
        <v>87</v>
      </c>
      <c r="AV739" s="13" t="s">
        <v>85</v>
      </c>
      <c r="AW739" s="13" t="s">
        <v>39</v>
      </c>
      <c r="AX739" s="13" t="s">
        <v>78</v>
      </c>
      <c r="AY739" s="244" t="s">
        <v>141</v>
      </c>
    </row>
    <row r="740" s="14" customFormat="1">
      <c r="A740" s="14"/>
      <c r="B740" s="245"/>
      <c r="C740" s="246"/>
      <c r="D740" s="236" t="s">
        <v>153</v>
      </c>
      <c r="E740" s="247" t="s">
        <v>32</v>
      </c>
      <c r="F740" s="248" t="s">
        <v>576</v>
      </c>
      <c r="G740" s="246"/>
      <c r="H740" s="249">
        <v>10.512000000000001</v>
      </c>
      <c r="I740" s="250"/>
      <c r="J740" s="246"/>
      <c r="K740" s="246"/>
      <c r="L740" s="251"/>
      <c r="M740" s="252"/>
      <c r="N740" s="253"/>
      <c r="O740" s="253"/>
      <c r="P740" s="253"/>
      <c r="Q740" s="253"/>
      <c r="R740" s="253"/>
      <c r="S740" s="253"/>
      <c r="T740" s="25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5" t="s">
        <v>153</v>
      </c>
      <c r="AU740" s="255" t="s">
        <v>87</v>
      </c>
      <c r="AV740" s="14" t="s">
        <v>87</v>
      </c>
      <c r="AW740" s="14" t="s">
        <v>39</v>
      </c>
      <c r="AX740" s="14" t="s">
        <v>78</v>
      </c>
      <c r="AY740" s="255" t="s">
        <v>141</v>
      </c>
    </row>
    <row r="741" s="13" customFormat="1">
      <c r="A741" s="13"/>
      <c r="B741" s="234"/>
      <c r="C741" s="235"/>
      <c r="D741" s="236" t="s">
        <v>153</v>
      </c>
      <c r="E741" s="237" t="s">
        <v>32</v>
      </c>
      <c r="F741" s="238" t="s">
        <v>188</v>
      </c>
      <c r="G741" s="235"/>
      <c r="H741" s="237" t="s">
        <v>32</v>
      </c>
      <c r="I741" s="239"/>
      <c r="J741" s="235"/>
      <c r="K741" s="235"/>
      <c r="L741" s="240"/>
      <c r="M741" s="241"/>
      <c r="N741" s="242"/>
      <c r="O741" s="242"/>
      <c r="P741" s="242"/>
      <c r="Q741" s="242"/>
      <c r="R741" s="242"/>
      <c r="S741" s="242"/>
      <c r="T741" s="24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4" t="s">
        <v>153</v>
      </c>
      <c r="AU741" s="244" t="s">
        <v>87</v>
      </c>
      <c r="AV741" s="13" t="s">
        <v>85</v>
      </c>
      <c r="AW741" s="13" t="s">
        <v>39</v>
      </c>
      <c r="AX741" s="13" t="s">
        <v>78</v>
      </c>
      <c r="AY741" s="244" t="s">
        <v>141</v>
      </c>
    </row>
    <row r="742" s="13" customFormat="1">
      <c r="A742" s="13"/>
      <c r="B742" s="234"/>
      <c r="C742" s="235"/>
      <c r="D742" s="236" t="s">
        <v>153</v>
      </c>
      <c r="E742" s="237" t="s">
        <v>32</v>
      </c>
      <c r="F742" s="238" t="s">
        <v>159</v>
      </c>
      <c r="G742" s="235"/>
      <c r="H742" s="237" t="s">
        <v>32</v>
      </c>
      <c r="I742" s="239"/>
      <c r="J742" s="235"/>
      <c r="K742" s="235"/>
      <c r="L742" s="240"/>
      <c r="M742" s="241"/>
      <c r="N742" s="242"/>
      <c r="O742" s="242"/>
      <c r="P742" s="242"/>
      <c r="Q742" s="242"/>
      <c r="R742" s="242"/>
      <c r="S742" s="242"/>
      <c r="T742" s="24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4" t="s">
        <v>153</v>
      </c>
      <c r="AU742" s="244" t="s">
        <v>87</v>
      </c>
      <c r="AV742" s="13" t="s">
        <v>85</v>
      </c>
      <c r="AW742" s="13" t="s">
        <v>39</v>
      </c>
      <c r="AX742" s="13" t="s">
        <v>78</v>
      </c>
      <c r="AY742" s="244" t="s">
        <v>141</v>
      </c>
    </row>
    <row r="743" s="14" customFormat="1">
      <c r="A743" s="14"/>
      <c r="B743" s="245"/>
      <c r="C743" s="246"/>
      <c r="D743" s="236" t="s">
        <v>153</v>
      </c>
      <c r="E743" s="247" t="s">
        <v>32</v>
      </c>
      <c r="F743" s="248" t="s">
        <v>563</v>
      </c>
      <c r="G743" s="246"/>
      <c r="H743" s="249">
        <v>3.3599999999999999</v>
      </c>
      <c r="I743" s="250"/>
      <c r="J743" s="246"/>
      <c r="K743" s="246"/>
      <c r="L743" s="251"/>
      <c r="M743" s="252"/>
      <c r="N743" s="253"/>
      <c r="O743" s="253"/>
      <c r="P743" s="253"/>
      <c r="Q743" s="253"/>
      <c r="R743" s="253"/>
      <c r="S743" s="253"/>
      <c r="T743" s="25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5" t="s">
        <v>153</v>
      </c>
      <c r="AU743" s="255" t="s">
        <v>87</v>
      </c>
      <c r="AV743" s="14" t="s">
        <v>87</v>
      </c>
      <c r="AW743" s="14" t="s">
        <v>39</v>
      </c>
      <c r="AX743" s="14" t="s">
        <v>78</v>
      </c>
      <c r="AY743" s="255" t="s">
        <v>141</v>
      </c>
    </row>
    <row r="744" s="13" customFormat="1">
      <c r="A744" s="13"/>
      <c r="B744" s="234"/>
      <c r="C744" s="235"/>
      <c r="D744" s="236" t="s">
        <v>153</v>
      </c>
      <c r="E744" s="237" t="s">
        <v>32</v>
      </c>
      <c r="F744" s="238" t="s">
        <v>189</v>
      </c>
      <c r="G744" s="235"/>
      <c r="H744" s="237" t="s">
        <v>32</v>
      </c>
      <c r="I744" s="239"/>
      <c r="J744" s="235"/>
      <c r="K744" s="235"/>
      <c r="L744" s="240"/>
      <c r="M744" s="241"/>
      <c r="N744" s="242"/>
      <c r="O744" s="242"/>
      <c r="P744" s="242"/>
      <c r="Q744" s="242"/>
      <c r="R744" s="242"/>
      <c r="S744" s="242"/>
      <c r="T744" s="24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4" t="s">
        <v>153</v>
      </c>
      <c r="AU744" s="244" t="s">
        <v>87</v>
      </c>
      <c r="AV744" s="13" t="s">
        <v>85</v>
      </c>
      <c r="AW744" s="13" t="s">
        <v>39</v>
      </c>
      <c r="AX744" s="13" t="s">
        <v>78</v>
      </c>
      <c r="AY744" s="244" t="s">
        <v>141</v>
      </c>
    </row>
    <row r="745" s="14" customFormat="1">
      <c r="A745" s="14"/>
      <c r="B745" s="245"/>
      <c r="C745" s="246"/>
      <c r="D745" s="236" t="s">
        <v>153</v>
      </c>
      <c r="E745" s="247" t="s">
        <v>32</v>
      </c>
      <c r="F745" s="248" t="s">
        <v>577</v>
      </c>
      <c r="G745" s="246"/>
      <c r="H745" s="249">
        <v>0.71999999999999997</v>
      </c>
      <c r="I745" s="250"/>
      <c r="J745" s="246"/>
      <c r="K745" s="246"/>
      <c r="L745" s="251"/>
      <c r="M745" s="252"/>
      <c r="N745" s="253"/>
      <c r="O745" s="253"/>
      <c r="P745" s="253"/>
      <c r="Q745" s="253"/>
      <c r="R745" s="253"/>
      <c r="S745" s="253"/>
      <c r="T745" s="25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5" t="s">
        <v>153</v>
      </c>
      <c r="AU745" s="255" t="s">
        <v>87</v>
      </c>
      <c r="AV745" s="14" t="s">
        <v>87</v>
      </c>
      <c r="AW745" s="14" t="s">
        <v>39</v>
      </c>
      <c r="AX745" s="14" t="s">
        <v>78</v>
      </c>
      <c r="AY745" s="255" t="s">
        <v>141</v>
      </c>
    </row>
    <row r="746" s="13" customFormat="1">
      <c r="A746" s="13"/>
      <c r="B746" s="234"/>
      <c r="C746" s="235"/>
      <c r="D746" s="236" t="s">
        <v>153</v>
      </c>
      <c r="E746" s="237" t="s">
        <v>32</v>
      </c>
      <c r="F746" s="238" t="s">
        <v>191</v>
      </c>
      <c r="G746" s="235"/>
      <c r="H746" s="237" t="s">
        <v>32</v>
      </c>
      <c r="I746" s="239"/>
      <c r="J746" s="235"/>
      <c r="K746" s="235"/>
      <c r="L746" s="240"/>
      <c r="M746" s="241"/>
      <c r="N746" s="242"/>
      <c r="O746" s="242"/>
      <c r="P746" s="242"/>
      <c r="Q746" s="242"/>
      <c r="R746" s="242"/>
      <c r="S746" s="242"/>
      <c r="T746" s="24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4" t="s">
        <v>153</v>
      </c>
      <c r="AU746" s="244" t="s">
        <v>87</v>
      </c>
      <c r="AV746" s="13" t="s">
        <v>85</v>
      </c>
      <c r="AW746" s="13" t="s">
        <v>39</v>
      </c>
      <c r="AX746" s="13" t="s">
        <v>78</v>
      </c>
      <c r="AY746" s="244" t="s">
        <v>141</v>
      </c>
    </row>
    <row r="747" s="13" customFormat="1">
      <c r="A747" s="13"/>
      <c r="B747" s="234"/>
      <c r="C747" s="235"/>
      <c r="D747" s="236" t="s">
        <v>153</v>
      </c>
      <c r="E747" s="237" t="s">
        <v>32</v>
      </c>
      <c r="F747" s="238" t="s">
        <v>162</v>
      </c>
      <c r="G747" s="235"/>
      <c r="H747" s="237" t="s">
        <v>32</v>
      </c>
      <c r="I747" s="239"/>
      <c r="J747" s="235"/>
      <c r="K747" s="235"/>
      <c r="L747" s="240"/>
      <c r="M747" s="241"/>
      <c r="N747" s="242"/>
      <c r="O747" s="242"/>
      <c r="P747" s="242"/>
      <c r="Q747" s="242"/>
      <c r="R747" s="242"/>
      <c r="S747" s="242"/>
      <c r="T747" s="24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4" t="s">
        <v>153</v>
      </c>
      <c r="AU747" s="244" t="s">
        <v>87</v>
      </c>
      <c r="AV747" s="13" t="s">
        <v>85</v>
      </c>
      <c r="AW747" s="13" t="s">
        <v>39</v>
      </c>
      <c r="AX747" s="13" t="s">
        <v>78</v>
      </c>
      <c r="AY747" s="244" t="s">
        <v>141</v>
      </c>
    </row>
    <row r="748" s="14" customFormat="1">
      <c r="A748" s="14"/>
      <c r="B748" s="245"/>
      <c r="C748" s="246"/>
      <c r="D748" s="236" t="s">
        <v>153</v>
      </c>
      <c r="E748" s="247" t="s">
        <v>32</v>
      </c>
      <c r="F748" s="248" t="s">
        <v>564</v>
      </c>
      <c r="G748" s="246"/>
      <c r="H748" s="249">
        <v>4.5599999999999996</v>
      </c>
      <c r="I748" s="250"/>
      <c r="J748" s="246"/>
      <c r="K748" s="246"/>
      <c r="L748" s="251"/>
      <c r="M748" s="252"/>
      <c r="N748" s="253"/>
      <c r="O748" s="253"/>
      <c r="P748" s="253"/>
      <c r="Q748" s="253"/>
      <c r="R748" s="253"/>
      <c r="S748" s="253"/>
      <c r="T748" s="25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5" t="s">
        <v>153</v>
      </c>
      <c r="AU748" s="255" t="s">
        <v>87</v>
      </c>
      <c r="AV748" s="14" t="s">
        <v>87</v>
      </c>
      <c r="AW748" s="14" t="s">
        <v>39</v>
      </c>
      <c r="AX748" s="14" t="s">
        <v>78</v>
      </c>
      <c r="AY748" s="255" t="s">
        <v>141</v>
      </c>
    </row>
    <row r="749" s="13" customFormat="1">
      <c r="A749" s="13"/>
      <c r="B749" s="234"/>
      <c r="C749" s="235"/>
      <c r="D749" s="236" t="s">
        <v>153</v>
      </c>
      <c r="E749" s="237" t="s">
        <v>32</v>
      </c>
      <c r="F749" s="238" t="s">
        <v>164</v>
      </c>
      <c r="G749" s="235"/>
      <c r="H749" s="237" t="s">
        <v>32</v>
      </c>
      <c r="I749" s="239"/>
      <c r="J749" s="235"/>
      <c r="K749" s="235"/>
      <c r="L749" s="240"/>
      <c r="M749" s="241"/>
      <c r="N749" s="242"/>
      <c r="O749" s="242"/>
      <c r="P749" s="242"/>
      <c r="Q749" s="242"/>
      <c r="R749" s="242"/>
      <c r="S749" s="242"/>
      <c r="T749" s="24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4" t="s">
        <v>153</v>
      </c>
      <c r="AU749" s="244" t="s">
        <v>87</v>
      </c>
      <c r="AV749" s="13" t="s">
        <v>85</v>
      </c>
      <c r="AW749" s="13" t="s">
        <v>39</v>
      </c>
      <c r="AX749" s="13" t="s">
        <v>78</v>
      </c>
      <c r="AY749" s="244" t="s">
        <v>141</v>
      </c>
    </row>
    <row r="750" s="14" customFormat="1">
      <c r="A750" s="14"/>
      <c r="B750" s="245"/>
      <c r="C750" s="246"/>
      <c r="D750" s="236" t="s">
        <v>153</v>
      </c>
      <c r="E750" s="247" t="s">
        <v>32</v>
      </c>
      <c r="F750" s="248" t="s">
        <v>565</v>
      </c>
      <c r="G750" s="246"/>
      <c r="H750" s="249">
        <v>4.0499999999999998</v>
      </c>
      <c r="I750" s="250"/>
      <c r="J750" s="246"/>
      <c r="K750" s="246"/>
      <c r="L750" s="251"/>
      <c r="M750" s="252"/>
      <c r="N750" s="253"/>
      <c r="O750" s="253"/>
      <c r="P750" s="253"/>
      <c r="Q750" s="253"/>
      <c r="R750" s="253"/>
      <c r="S750" s="253"/>
      <c r="T750" s="25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5" t="s">
        <v>153</v>
      </c>
      <c r="AU750" s="255" t="s">
        <v>87</v>
      </c>
      <c r="AV750" s="14" t="s">
        <v>87</v>
      </c>
      <c r="AW750" s="14" t="s">
        <v>39</v>
      </c>
      <c r="AX750" s="14" t="s">
        <v>78</v>
      </c>
      <c r="AY750" s="255" t="s">
        <v>141</v>
      </c>
    </row>
    <row r="751" s="13" customFormat="1">
      <c r="A751" s="13"/>
      <c r="B751" s="234"/>
      <c r="C751" s="235"/>
      <c r="D751" s="236" t="s">
        <v>153</v>
      </c>
      <c r="E751" s="237" t="s">
        <v>32</v>
      </c>
      <c r="F751" s="238" t="s">
        <v>192</v>
      </c>
      <c r="G751" s="235"/>
      <c r="H751" s="237" t="s">
        <v>32</v>
      </c>
      <c r="I751" s="239"/>
      <c r="J751" s="235"/>
      <c r="K751" s="235"/>
      <c r="L751" s="240"/>
      <c r="M751" s="241"/>
      <c r="N751" s="242"/>
      <c r="O751" s="242"/>
      <c r="P751" s="242"/>
      <c r="Q751" s="242"/>
      <c r="R751" s="242"/>
      <c r="S751" s="242"/>
      <c r="T751" s="24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4" t="s">
        <v>153</v>
      </c>
      <c r="AU751" s="244" t="s">
        <v>87</v>
      </c>
      <c r="AV751" s="13" t="s">
        <v>85</v>
      </c>
      <c r="AW751" s="13" t="s">
        <v>39</v>
      </c>
      <c r="AX751" s="13" t="s">
        <v>78</v>
      </c>
      <c r="AY751" s="244" t="s">
        <v>141</v>
      </c>
    </row>
    <row r="752" s="13" customFormat="1">
      <c r="A752" s="13"/>
      <c r="B752" s="234"/>
      <c r="C752" s="235"/>
      <c r="D752" s="236" t="s">
        <v>153</v>
      </c>
      <c r="E752" s="237" t="s">
        <v>32</v>
      </c>
      <c r="F752" s="238" t="s">
        <v>193</v>
      </c>
      <c r="G752" s="235"/>
      <c r="H752" s="237" t="s">
        <v>32</v>
      </c>
      <c r="I752" s="239"/>
      <c r="J752" s="235"/>
      <c r="K752" s="235"/>
      <c r="L752" s="240"/>
      <c r="M752" s="241"/>
      <c r="N752" s="242"/>
      <c r="O752" s="242"/>
      <c r="P752" s="242"/>
      <c r="Q752" s="242"/>
      <c r="R752" s="242"/>
      <c r="S752" s="242"/>
      <c r="T752" s="24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4" t="s">
        <v>153</v>
      </c>
      <c r="AU752" s="244" t="s">
        <v>87</v>
      </c>
      <c r="AV752" s="13" t="s">
        <v>85</v>
      </c>
      <c r="AW752" s="13" t="s">
        <v>39</v>
      </c>
      <c r="AX752" s="13" t="s">
        <v>78</v>
      </c>
      <c r="AY752" s="244" t="s">
        <v>141</v>
      </c>
    </row>
    <row r="753" s="14" customFormat="1">
      <c r="A753" s="14"/>
      <c r="B753" s="245"/>
      <c r="C753" s="246"/>
      <c r="D753" s="236" t="s">
        <v>153</v>
      </c>
      <c r="E753" s="247" t="s">
        <v>32</v>
      </c>
      <c r="F753" s="248" t="s">
        <v>578</v>
      </c>
      <c r="G753" s="246"/>
      <c r="H753" s="249">
        <v>1.1100000000000001</v>
      </c>
      <c r="I753" s="250"/>
      <c r="J753" s="246"/>
      <c r="K753" s="246"/>
      <c r="L753" s="251"/>
      <c r="M753" s="252"/>
      <c r="N753" s="253"/>
      <c r="O753" s="253"/>
      <c r="P753" s="253"/>
      <c r="Q753" s="253"/>
      <c r="R753" s="253"/>
      <c r="S753" s="253"/>
      <c r="T753" s="25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5" t="s">
        <v>153</v>
      </c>
      <c r="AU753" s="255" t="s">
        <v>87</v>
      </c>
      <c r="AV753" s="14" t="s">
        <v>87</v>
      </c>
      <c r="AW753" s="14" t="s">
        <v>39</v>
      </c>
      <c r="AX753" s="14" t="s">
        <v>78</v>
      </c>
      <c r="AY753" s="255" t="s">
        <v>141</v>
      </c>
    </row>
    <row r="754" s="13" customFormat="1">
      <c r="A754" s="13"/>
      <c r="B754" s="234"/>
      <c r="C754" s="235"/>
      <c r="D754" s="236" t="s">
        <v>153</v>
      </c>
      <c r="E754" s="237" t="s">
        <v>32</v>
      </c>
      <c r="F754" s="238" t="s">
        <v>195</v>
      </c>
      <c r="G754" s="235"/>
      <c r="H754" s="237" t="s">
        <v>32</v>
      </c>
      <c r="I754" s="239"/>
      <c r="J754" s="235"/>
      <c r="K754" s="235"/>
      <c r="L754" s="240"/>
      <c r="M754" s="241"/>
      <c r="N754" s="242"/>
      <c r="O754" s="242"/>
      <c r="P754" s="242"/>
      <c r="Q754" s="242"/>
      <c r="R754" s="242"/>
      <c r="S754" s="242"/>
      <c r="T754" s="24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4" t="s">
        <v>153</v>
      </c>
      <c r="AU754" s="244" t="s">
        <v>87</v>
      </c>
      <c r="AV754" s="13" t="s">
        <v>85</v>
      </c>
      <c r="AW754" s="13" t="s">
        <v>39</v>
      </c>
      <c r="AX754" s="13" t="s">
        <v>78</v>
      </c>
      <c r="AY754" s="244" t="s">
        <v>141</v>
      </c>
    </row>
    <row r="755" s="14" customFormat="1">
      <c r="A755" s="14"/>
      <c r="B755" s="245"/>
      <c r="C755" s="246"/>
      <c r="D755" s="236" t="s">
        <v>153</v>
      </c>
      <c r="E755" s="247" t="s">
        <v>32</v>
      </c>
      <c r="F755" s="248" t="s">
        <v>579</v>
      </c>
      <c r="G755" s="246"/>
      <c r="H755" s="249">
        <v>3.4199999999999999</v>
      </c>
      <c r="I755" s="250"/>
      <c r="J755" s="246"/>
      <c r="K755" s="246"/>
      <c r="L755" s="251"/>
      <c r="M755" s="252"/>
      <c r="N755" s="253"/>
      <c r="O755" s="253"/>
      <c r="P755" s="253"/>
      <c r="Q755" s="253"/>
      <c r="R755" s="253"/>
      <c r="S755" s="253"/>
      <c r="T755" s="25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5" t="s">
        <v>153</v>
      </c>
      <c r="AU755" s="255" t="s">
        <v>87</v>
      </c>
      <c r="AV755" s="14" t="s">
        <v>87</v>
      </c>
      <c r="AW755" s="14" t="s">
        <v>39</v>
      </c>
      <c r="AX755" s="14" t="s">
        <v>78</v>
      </c>
      <c r="AY755" s="255" t="s">
        <v>141</v>
      </c>
    </row>
    <row r="756" s="13" customFormat="1">
      <c r="A756" s="13"/>
      <c r="B756" s="234"/>
      <c r="C756" s="235"/>
      <c r="D756" s="236" t="s">
        <v>153</v>
      </c>
      <c r="E756" s="237" t="s">
        <v>32</v>
      </c>
      <c r="F756" s="238" t="s">
        <v>197</v>
      </c>
      <c r="G756" s="235"/>
      <c r="H756" s="237" t="s">
        <v>32</v>
      </c>
      <c r="I756" s="239"/>
      <c r="J756" s="235"/>
      <c r="K756" s="235"/>
      <c r="L756" s="240"/>
      <c r="M756" s="241"/>
      <c r="N756" s="242"/>
      <c r="O756" s="242"/>
      <c r="P756" s="242"/>
      <c r="Q756" s="242"/>
      <c r="R756" s="242"/>
      <c r="S756" s="242"/>
      <c r="T756" s="24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4" t="s">
        <v>153</v>
      </c>
      <c r="AU756" s="244" t="s">
        <v>87</v>
      </c>
      <c r="AV756" s="13" t="s">
        <v>85</v>
      </c>
      <c r="AW756" s="13" t="s">
        <v>39</v>
      </c>
      <c r="AX756" s="13" t="s">
        <v>78</v>
      </c>
      <c r="AY756" s="244" t="s">
        <v>141</v>
      </c>
    </row>
    <row r="757" s="13" customFormat="1">
      <c r="A757" s="13"/>
      <c r="B757" s="234"/>
      <c r="C757" s="235"/>
      <c r="D757" s="236" t="s">
        <v>153</v>
      </c>
      <c r="E757" s="237" t="s">
        <v>32</v>
      </c>
      <c r="F757" s="238" t="s">
        <v>195</v>
      </c>
      <c r="G757" s="235"/>
      <c r="H757" s="237" t="s">
        <v>32</v>
      </c>
      <c r="I757" s="239"/>
      <c r="J757" s="235"/>
      <c r="K757" s="235"/>
      <c r="L757" s="240"/>
      <c r="M757" s="241"/>
      <c r="N757" s="242"/>
      <c r="O757" s="242"/>
      <c r="P757" s="242"/>
      <c r="Q757" s="242"/>
      <c r="R757" s="242"/>
      <c r="S757" s="242"/>
      <c r="T757" s="24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4" t="s">
        <v>153</v>
      </c>
      <c r="AU757" s="244" t="s">
        <v>87</v>
      </c>
      <c r="AV757" s="13" t="s">
        <v>85</v>
      </c>
      <c r="AW757" s="13" t="s">
        <v>39</v>
      </c>
      <c r="AX757" s="13" t="s">
        <v>78</v>
      </c>
      <c r="AY757" s="244" t="s">
        <v>141</v>
      </c>
    </row>
    <row r="758" s="14" customFormat="1">
      <c r="A758" s="14"/>
      <c r="B758" s="245"/>
      <c r="C758" s="246"/>
      <c r="D758" s="236" t="s">
        <v>153</v>
      </c>
      <c r="E758" s="247" t="s">
        <v>32</v>
      </c>
      <c r="F758" s="248" t="s">
        <v>580</v>
      </c>
      <c r="G758" s="246"/>
      <c r="H758" s="249">
        <v>1.1399999999999999</v>
      </c>
      <c r="I758" s="250"/>
      <c r="J758" s="246"/>
      <c r="K758" s="246"/>
      <c r="L758" s="251"/>
      <c r="M758" s="252"/>
      <c r="N758" s="253"/>
      <c r="O758" s="253"/>
      <c r="P758" s="253"/>
      <c r="Q758" s="253"/>
      <c r="R758" s="253"/>
      <c r="S758" s="253"/>
      <c r="T758" s="25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5" t="s">
        <v>153</v>
      </c>
      <c r="AU758" s="255" t="s">
        <v>87</v>
      </c>
      <c r="AV758" s="14" t="s">
        <v>87</v>
      </c>
      <c r="AW758" s="14" t="s">
        <v>39</v>
      </c>
      <c r="AX758" s="14" t="s">
        <v>78</v>
      </c>
      <c r="AY758" s="255" t="s">
        <v>141</v>
      </c>
    </row>
    <row r="759" s="13" customFormat="1">
      <c r="A759" s="13"/>
      <c r="B759" s="234"/>
      <c r="C759" s="235"/>
      <c r="D759" s="236" t="s">
        <v>153</v>
      </c>
      <c r="E759" s="237" t="s">
        <v>32</v>
      </c>
      <c r="F759" s="238" t="s">
        <v>199</v>
      </c>
      <c r="G759" s="235"/>
      <c r="H759" s="237" t="s">
        <v>32</v>
      </c>
      <c r="I759" s="239"/>
      <c r="J759" s="235"/>
      <c r="K759" s="235"/>
      <c r="L759" s="240"/>
      <c r="M759" s="241"/>
      <c r="N759" s="242"/>
      <c r="O759" s="242"/>
      <c r="P759" s="242"/>
      <c r="Q759" s="242"/>
      <c r="R759" s="242"/>
      <c r="S759" s="242"/>
      <c r="T759" s="24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4" t="s">
        <v>153</v>
      </c>
      <c r="AU759" s="244" t="s">
        <v>87</v>
      </c>
      <c r="AV759" s="13" t="s">
        <v>85</v>
      </c>
      <c r="AW759" s="13" t="s">
        <v>39</v>
      </c>
      <c r="AX759" s="13" t="s">
        <v>78</v>
      </c>
      <c r="AY759" s="244" t="s">
        <v>141</v>
      </c>
    </row>
    <row r="760" s="14" customFormat="1">
      <c r="A760" s="14"/>
      <c r="B760" s="245"/>
      <c r="C760" s="246"/>
      <c r="D760" s="236" t="s">
        <v>153</v>
      </c>
      <c r="E760" s="247" t="s">
        <v>32</v>
      </c>
      <c r="F760" s="248" t="s">
        <v>581</v>
      </c>
      <c r="G760" s="246"/>
      <c r="H760" s="249">
        <v>1.278</v>
      </c>
      <c r="I760" s="250"/>
      <c r="J760" s="246"/>
      <c r="K760" s="246"/>
      <c r="L760" s="251"/>
      <c r="M760" s="252"/>
      <c r="N760" s="253"/>
      <c r="O760" s="253"/>
      <c r="P760" s="253"/>
      <c r="Q760" s="253"/>
      <c r="R760" s="253"/>
      <c r="S760" s="253"/>
      <c r="T760" s="25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5" t="s">
        <v>153</v>
      </c>
      <c r="AU760" s="255" t="s">
        <v>87</v>
      </c>
      <c r="AV760" s="14" t="s">
        <v>87</v>
      </c>
      <c r="AW760" s="14" t="s">
        <v>39</v>
      </c>
      <c r="AX760" s="14" t="s">
        <v>78</v>
      </c>
      <c r="AY760" s="255" t="s">
        <v>141</v>
      </c>
    </row>
    <row r="761" s="13" customFormat="1">
      <c r="A761" s="13"/>
      <c r="B761" s="234"/>
      <c r="C761" s="235"/>
      <c r="D761" s="236" t="s">
        <v>153</v>
      </c>
      <c r="E761" s="237" t="s">
        <v>32</v>
      </c>
      <c r="F761" s="238" t="s">
        <v>188</v>
      </c>
      <c r="G761" s="235"/>
      <c r="H761" s="237" t="s">
        <v>32</v>
      </c>
      <c r="I761" s="239"/>
      <c r="J761" s="235"/>
      <c r="K761" s="235"/>
      <c r="L761" s="240"/>
      <c r="M761" s="241"/>
      <c r="N761" s="242"/>
      <c r="O761" s="242"/>
      <c r="P761" s="242"/>
      <c r="Q761" s="242"/>
      <c r="R761" s="242"/>
      <c r="S761" s="242"/>
      <c r="T761" s="24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4" t="s">
        <v>153</v>
      </c>
      <c r="AU761" s="244" t="s">
        <v>87</v>
      </c>
      <c r="AV761" s="13" t="s">
        <v>85</v>
      </c>
      <c r="AW761" s="13" t="s">
        <v>39</v>
      </c>
      <c r="AX761" s="13" t="s">
        <v>78</v>
      </c>
      <c r="AY761" s="244" t="s">
        <v>141</v>
      </c>
    </row>
    <row r="762" s="13" customFormat="1">
      <c r="A762" s="13"/>
      <c r="B762" s="234"/>
      <c r="C762" s="235"/>
      <c r="D762" s="236" t="s">
        <v>153</v>
      </c>
      <c r="E762" s="237" t="s">
        <v>32</v>
      </c>
      <c r="F762" s="238" t="s">
        <v>157</v>
      </c>
      <c r="G762" s="235"/>
      <c r="H762" s="237" t="s">
        <v>32</v>
      </c>
      <c r="I762" s="239"/>
      <c r="J762" s="235"/>
      <c r="K762" s="235"/>
      <c r="L762" s="240"/>
      <c r="M762" s="241"/>
      <c r="N762" s="242"/>
      <c r="O762" s="242"/>
      <c r="P762" s="242"/>
      <c r="Q762" s="242"/>
      <c r="R762" s="242"/>
      <c r="S762" s="242"/>
      <c r="T762" s="24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4" t="s">
        <v>153</v>
      </c>
      <c r="AU762" s="244" t="s">
        <v>87</v>
      </c>
      <c r="AV762" s="13" t="s">
        <v>85</v>
      </c>
      <c r="AW762" s="13" t="s">
        <v>39</v>
      </c>
      <c r="AX762" s="13" t="s">
        <v>78</v>
      </c>
      <c r="AY762" s="244" t="s">
        <v>141</v>
      </c>
    </row>
    <row r="763" s="14" customFormat="1">
      <c r="A763" s="14"/>
      <c r="B763" s="245"/>
      <c r="C763" s="246"/>
      <c r="D763" s="236" t="s">
        <v>153</v>
      </c>
      <c r="E763" s="247" t="s">
        <v>32</v>
      </c>
      <c r="F763" s="248" t="s">
        <v>562</v>
      </c>
      <c r="G763" s="246"/>
      <c r="H763" s="249">
        <v>2.5680000000000001</v>
      </c>
      <c r="I763" s="250"/>
      <c r="J763" s="246"/>
      <c r="K763" s="246"/>
      <c r="L763" s="251"/>
      <c r="M763" s="252"/>
      <c r="N763" s="253"/>
      <c r="O763" s="253"/>
      <c r="P763" s="253"/>
      <c r="Q763" s="253"/>
      <c r="R763" s="253"/>
      <c r="S763" s="253"/>
      <c r="T763" s="25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5" t="s">
        <v>153</v>
      </c>
      <c r="AU763" s="255" t="s">
        <v>87</v>
      </c>
      <c r="AV763" s="14" t="s">
        <v>87</v>
      </c>
      <c r="AW763" s="14" t="s">
        <v>39</v>
      </c>
      <c r="AX763" s="14" t="s">
        <v>78</v>
      </c>
      <c r="AY763" s="255" t="s">
        <v>141</v>
      </c>
    </row>
    <row r="764" s="13" customFormat="1">
      <c r="A764" s="13"/>
      <c r="B764" s="234"/>
      <c r="C764" s="235"/>
      <c r="D764" s="236" t="s">
        <v>153</v>
      </c>
      <c r="E764" s="237" t="s">
        <v>32</v>
      </c>
      <c r="F764" s="238" t="s">
        <v>191</v>
      </c>
      <c r="G764" s="235"/>
      <c r="H764" s="237" t="s">
        <v>32</v>
      </c>
      <c r="I764" s="239"/>
      <c r="J764" s="235"/>
      <c r="K764" s="235"/>
      <c r="L764" s="240"/>
      <c r="M764" s="241"/>
      <c r="N764" s="242"/>
      <c r="O764" s="242"/>
      <c r="P764" s="242"/>
      <c r="Q764" s="242"/>
      <c r="R764" s="242"/>
      <c r="S764" s="242"/>
      <c r="T764" s="24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4" t="s">
        <v>153</v>
      </c>
      <c r="AU764" s="244" t="s">
        <v>87</v>
      </c>
      <c r="AV764" s="13" t="s">
        <v>85</v>
      </c>
      <c r="AW764" s="13" t="s">
        <v>39</v>
      </c>
      <c r="AX764" s="13" t="s">
        <v>78</v>
      </c>
      <c r="AY764" s="244" t="s">
        <v>141</v>
      </c>
    </row>
    <row r="765" s="13" customFormat="1">
      <c r="A765" s="13"/>
      <c r="B765" s="234"/>
      <c r="C765" s="235"/>
      <c r="D765" s="236" t="s">
        <v>153</v>
      </c>
      <c r="E765" s="237" t="s">
        <v>32</v>
      </c>
      <c r="F765" s="238" t="s">
        <v>166</v>
      </c>
      <c r="G765" s="235"/>
      <c r="H765" s="237" t="s">
        <v>32</v>
      </c>
      <c r="I765" s="239"/>
      <c r="J765" s="235"/>
      <c r="K765" s="235"/>
      <c r="L765" s="240"/>
      <c r="M765" s="241"/>
      <c r="N765" s="242"/>
      <c r="O765" s="242"/>
      <c r="P765" s="242"/>
      <c r="Q765" s="242"/>
      <c r="R765" s="242"/>
      <c r="S765" s="242"/>
      <c r="T765" s="24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4" t="s">
        <v>153</v>
      </c>
      <c r="AU765" s="244" t="s">
        <v>87</v>
      </c>
      <c r="AV765" s="13" t="s">
        <v>85</v>
      </c>
      <c r="AW765" s="13" t="s">
        <v>39</v>
      </c>
      <c r="AX765" s="13" t="s">
        <v>78</v>
      </c>
      <c r="AY765" s="244" t="s">
        <v>141</v>
      </c>
    </row>
    <row r="766" s="14" customFormat="1">
      <c r="A766" s="14"/>
      <c r="B766" s="245"/>
      <c r="C766" s="246"/>
      <c r="D766" s="236" t="s">
        <v>153</v>
      </c>
      <c r="E766" s="247" t="s">
        <v>32</v>
      </c>
      <c r="F766" s="248" t="s">
        <v>582</v>
      </c>
      <c r="G766" s="246"/>
      <c r="H766" s="249">
        <v>1.44</v>
      </c>
      <c r="I766" s="250"/>
      <c r="J766" s="246"/>
      <c r="K766" s="246"/>
      <c r="L766" s="251"/>
      <c r="M766" s="252"/>
      <c r="N766" s="253"/>
      <c r="O766" s="253"/>
      <c r="P766" s="253"/>
      <c r="Q766" s="253"/>
      <c r="R766" s="253"/>
      <c r="S766" s="253"/>
      <c r="T766" s="25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5" t="s">
        <v>153</v>
      </c>
      <c r="AU766" s="255" t="s">
        <v>87</v>
      </c>
      <c r="AV766" s="14" t="s">
        <v>87</v>
      </c>
      <c r="AW766" s="14" t="s">
        <v>39</v>
      </c>
      <c r="AX766" s="14" t="s">
        <v>78</v>
      </c>
      <c r="AY766" s="255" t="s">
        <v>141</v>
      </c>
    </row>
    <row r="767" s="13" customFormat="1">
      <c r="A767" s="13"/>
      <c r="B767" s="234"/>
      <c r="C767" s="235"/>
      <c r="D767" s="236" t="s">
        <v>153</v>
      </c>
      <c r="E767" s="237" t="s">
        <v>32</v>
      </c>
      <c r="F767" s="238" t="s">
        <v>191</v>
      </c>
      <c r="G767" s="235"/>
      <c r="H767" s="237" t="s">
        <v>32</v>
      </c>
      <c r="I767" s="239"/>
      <c r="J767" s="235"/>
      <c r="K767" s="235"/>
      <c r="L767" s="240"/>
      <c r="M767" s="241"/>
      <c r="N767" s="242"/>
      <c r="O767" s="242"/>
      <c r="P767" s="242"/>
      <c r="Q767" s="242"/>
      <c r="R767" s="242"/>
      <c r="S767" s="242"/>
      <c r="T767" s="24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4" t="s">
        <v>153</v>
      </c>
      <c r="AU767" s="244" t="s">
        <v>87</v>
      </c>
      <c r="AV767" s="13" t="s">
        <v>85</v>
      </c>
      <c r="AW767" s="13" t="s">
        <v>39</v>
      </c>
      <c r="AX767" s="13" t="s">
        <v>78</v>
      </c>
      <c r="AY767" s="244" t="s">
        <v>141</v>
      </c>
    </row>
    <row r="768" s="13" customFormat="1">
      <c r="A768" s="13"/>
      <c r="B768" s="234"/>
      <c r="C768" s="235"/>
      <c r="D768" s="236" t="s">
        <v>153</v>
      </c>
      <c r="E768" s="237" t="s">
        <v>32</v>
      </c>
      <c r="F768" s="238" t="s">
        <v>176</v>
      </c>
      <c r="G768" s="235"/>
      <c r="H768" s="237" t="s">
        <v>32</v>
      </c>
      <c r="I768" s="239"/>
      <c r="J768" s="235"/>
      <c r="K768" s="235"/>
      <c r="L768" s="240"/>
      <c r="M768" s="241"/>
      <c r="N768" s="242"/>
      <c r="O768" s="242"/>
      <c r="P768" s="242"/>
      <c r="Q768" s="242"/>
      <c r="R768" s="242"/>
      <c r="S768" s="242"/>
      <c r="T768" s="24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4" t="s">
        <v>153</v>
      </c>
      <c r="AU768" s="244" t="s">
        <v>87</v>
      </c>
      <c r="AV768" s="13" t="s">
        <v>85</v>
      </c>
      <c r="AW768" s="13" t="s">
        <v>39</v>
      </c>
      <c r="AX768" s="13" t="s">
        <v>78</v>
      </c>
      <c r="AY768" s="244" t="s">
        <v>141</v>
      </c>
    </row>
    <row r="769" s="14" customFormat="1">
      <c r="A769" s="14"/>
      <c r="B769" s="245"/>
      <c r="C769" s="246"/>
      <c r="D769" s="236" t="s">
        <v>153</v>
      </c>
      <c r="E769" s="247" t="s">
        <v>32</v>
      </c>
      <c r="F769" s="248" t="s">
        <v>571</v>
      </c>
      <c r="G769" s="246"/>
      <c r="H769" s="249">
        <v>3.6720000000000002</v>
      </c>
      <c r="I769" s="250"/>
      <c r="J769" s="246"/>
      <c r="K769" s="246"/>
      <c r="L769" s="251"/>
      <c r="M769" s="252"/>
      <c r="N769" s="253"/>
      <c r="O769" s="253"/>
      <c r="P769" s="253"/>
      <c r="Q769" s="253"/>
      <c r="R769" s="253"/>
      <c r="S769" s="253"/>
      <c r="T769" s="25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5" t="s">
        <v>153</v>
      </c>
      <c r="AU769" s="255" t="s">
        <v>87</v>
      </c>
      <c r="AV769" s="14" t="s">
        <v>87</v>
      </c>
      <c r="AW769" s="14" t="s">
        <v>39</v>
      </c>
      <c r="AX769" s="14" t="s">
        <v>78</v>
      </c>
      <c r="AY769" s="255" t="s">
        <v>141</v>
      </c>
    </row>
    <row r="770" s="13" customFormat="1">
      <c r="A770" s="13"/>
      <c r="B770" s="234"/>
      <c r="C770" s="235"/>
      <c r="D770" s="236" t="s">
        <v>153</v>
      </c>
      <c r="E770" s="237" t="s">
        <v>32</v>
      </c>
      <c r="F770" s="238" t="s">
        <v>180</v>
      </c>
      <c r="G770" s="235"/>
      <c r="H770" s="237" t="s">
        <v>32</v>
      </c>
      <c r="I770" s="239"/>
      <c r="J770" s="235"/>
      <c r="K770" s="235"/>
      <c r="L770" s="240"/>
      <c r="M770" s="241"/>
      <c r="N770" s="242"/>
      <c r="O770" s="242"/>
      <c r="P770" s="242"/>
      <c r="Q770" s="242"/>
      <c r="R770" s="242"/>
      <c r="S770" s="242"/>
      <c r="T770" s="24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4" t="s">
        <v>153</v>
      </c>
      <c r="AU770" s="244" t="s">
        <v>87</v>
      </c>
      <c r="AV770" s="13" t="s">
        <v>85</v>
      </c>
      <c r="AW770" s="13" t="s">
        <v>39</v>
      </c>
      <c r="AX770" s="13" t="s">
        <v>78</v>
      </c>
      <c r="AY770" s="244" t="s">
        <v>141</v>
      </c>
    </row>
    <row r="771" s="14" customFormat="1">
      <c r="A771" s="14"/>
      <c r="B771" s="245"/>
      <c r="C771" s="246"/>
      <c r="D771" s="236" t="s">
        <v>153</v>
      </c>
      <c r="E771" s="247" t="s">
        <v>32</v>
      </c>
      <c r="F771" s="248" t="s">
        <v>583</v>
      </c>
      <c r="G771" s="246"/>
      <c r="H771" s="249">
        <v>11.699999999999999</v>
      </c>
      <c r="I771" s="250"/>
      <c r="J771" s="246"/>
      <c r="K771" s="246"/>
      <c r="L771" s="251"/>
      <c r="M771" s="252"/>
      <c r="N771" s="253"/>
      <c r="O771" s="253"/>
      <c r="P771" s="253"/>
      <c r="Q771" s="253"/>
      <c r="R771" s="253"/>
      <c r="S771" s="253"/>
      <c r="T771" s="25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5" t="s">
        <v>153</v>
      </c>
      <c r="AU771" s="255" t="s">
        <v>87</v>
      </c>
      <c r="AV771" s="14" t="s">
        <v>87</v>
      </c>
      <c r="AW771" s="14" t="s">
        <v>39</v>
      </c>
      <c r="AX771" s="14" t="s">
        <v>78</v>
      </c>
      <c r="AY771" s="255" t="s">
        <v>141</v>
      </c>
    </row>
    <row r="772" s="13" customFormat="1">
      <c r="A772" s="13"/>
      <c r="B772" s="234"/>
      <c r="C772" s="235"/>
      <c r="D772" s="236" t="s">
        <v>153</v>
      </c>
      <c r="E772" s="237" t="s">
        <v>32</v>
      </c>
      <c r="F772" s="238" t="s">
        <v>203</v>
      </c>
      <c r="G772" s="235"/>
      <c r="H772" s="237" t="s">
        <v>32</v>
      </c>
      <c r="I772" s="239"/>
      <c r="J772" s="235"/>
      <c r="K772" s="235"/>
      <c r="L772" s="240"/>
      <c r="M772" s="241"/>
      <c r="N772" s="242"/>
      <c r="O772" s="242"/>
      <c r="P772" s="242"/>
      <c r="Q772" s="242"/>
      <c r="R772" s="242"/>
      <c r="S772" s="242"/>
      <c r="T772" s="24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4" t="s">
        <v>153</v>
      </c>
      <c r="AU772" s="244" t="s">
        <v>87</v>
      </c>
      <c r="AV772" s="13" t="s">
        <v>85</v>
      </c>
      <c r="AW772" s="13" t="s">
        <v>39</v>
      </c>
      <c r="AX772" s="13" t="s">
        <v>78</v>
      </c>
      <c r="AY772" s="244" t="s">
        <v>141</v>
      </c>
    </row>
    <row r="773" s="14" customFormat="1">
      <c r="A773" s="14"/>
      <c r="B773" s="245"/>
      <c r="C773" s="246"/>
      <c r="D773" s="236" t="s">
        <v>153</v>
      </c>
      <c r="E773" s="247" t="s">
        <v>32</v>
      </c>
      <c r="F773" s="248" t="s">
        <v>584</v>
      </c>
      <c r="G773" s="246"/>
      <c r="H773" s="249">
        <v>1.77</v>
      </c>
      <c r="I773" s="250"/>
      <c r="J773" s="246"/>
      <c r="K773" s="246"/>
      <c r="L773" s="251"/>
      <c r="M773" s="252"/>
      <c r="N773" s="253"/>
      <c r="O773" s="253"/>
      <c r="P773" s="253"/>
      <c r="Q773" s="253"/>
      <c r="R773" s="253"/>
      <c r="S773" s="253"/>
      <c r="T773" s="25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5" t="s">
        <v>153</v>
      </c>
      <c r="AU773" s="255" t="s">
        <v>87</v>
      </c>
      <c r="AV773" s="14" t="s">
        <v>87</v>
      </c>
      <c r="AW773" s="14" t="s">
        <v>39</v>
      </c>
      <c r="AX773" s="14" t="s">
        <v>78</v>
      </c>
      <c r="AY773" s="255" t="s">
        <v>141</v>
      </c>
    </row>
    <row r="774" s="13" customFormat="1">
      <c r="A774" s="13"/>
      <c r="B774" s="234"/>
      <c r="C774" s="235"/>
      <c r="D774" s="236" t="s">
        <v>153</v>
      </c>
      <c r="E774" s="237" t="s">
        <v>32</v>
      </c>
      <c r="F774" s="238" t="s">
        <v>205</v>
      </c>
      <c r="G774" s="235"/>
      <c r="H774" s="237" t="s">
        <v>32</v>
      </c>
      <c r="I774" s="239"/>
      <c r="J774" s="235"/>
      <c r="K774" s="235"/>
      <c r="L774" s="240"/>
      <c r="M774" s="241"/>
      <c r="N774" s="242"/>
      <c r="O774" s="242"/>
      <c r="P774" s="242"/>
      <c r="Q774" s="242"/>
      <c r="R774" s="242"/>
      <c r="S774" s="242"/>
      <c r="T774" s="24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4" t="s">
        <v>153</v>
      </c>
      <c r="AU774" s="244" t="s">
        <v>87</v>
      </c>
      <c r="AV774" s="13" t="s">
        <v>85</v>
      </c>
      <c r="AW774" s="13" t="s">
        <v>39</v>
      </c>
      <c r="AX774" s="13" t="s">
        <v>78</v>
      </c>
      <c r="AY774" s="244" t="s">
        <v>141</v>
      </c>
    </row>
    <row r="775" s="14" customFormat="1">
      <c r="A775" s="14"/>
      <c r="B775" s="245"/>
      <c r="C775" s="246"/>
      <c r="D775" s="236" t="s">
        <v>153</v>
      </c>
      <c r="E775" s="247" t="s">
        <v>32</v>
      </c>
      <c r="F775" s="248" t="s">
        <v>585</v>
      </c>
      <c r="G775" s="246"/>
      <c r="H775" s="249">
        <v>11.880000000000001</v>
      </c>
      <c r="I775" s="250"/>
      <c r="J775" s="246"/>
      <c r="K775" s="246"/>
      <c r="L775" s="251"/>
      <c r="M775" s="252"/>
      <c r="N775" s="253"/>
      <c r="O775" s="253"/>
      <c r="P775" s="253"/>
      <c r="Q775" s="253"/>
      <c r="R775" s="253"/>
      <c r="S775" s="253"/>
      <c r="T775" s="25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5" t="s">
        <v>153</v>
      </c>
      <c r="AU775" s="255" t="s">
        <v>87</v>
      </c>
      <c r="AV775" s="14" t="s">
        <v>87</v>
      </c>
      <c r="AW775" s="14" t="s">
        <v>39</v>
      </c>
      <c r="AX775" s="14" t="s">
        <v>78</v>
      </c>
      <c r="AY775" s="255" t="s">
        <v>141</v>
      </c>
    </row>
    <row r="776" s="13" customFormat="1">
      <c r="A776" s="13"/>
      <c r="B776" s="234"/>
      <c r="C776" s="235"/>
      <c r="D776" s="236" t="s">
        <v>153</v>
      </c>
      <c r="E776" s="237" t="s">
        <v>32</v>
      </c>
      <c r="F776" s="238" t="s">
        <v>192</v>
      </c>
      <c r="G776" s="235"/>
      <c r="H776" s="237" t="s">
        <v>32</v>
      </c>
      <c r="I776" s="239"/>
      <c r="J776" s="235"/>
      <c r="K776" s="235"/>
      <c r="L776" s="240"/>
      <c r="M776" s="241"/>
      <c r="N776" s="242"/>
      <c r="O776" s="242"/>
      <c r="P776" s="242"/>
      <c r="Q776" s="242"/>
      <c r="R776" s="242"/>
      <c r="S776" s="242"/>
      <c r="T776" s="24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4" t="s">
        <v>153</v>
      </c>
      <c r="AU776" s="244" t="s">
        <v>87</v>
      </c>
      <c r="AV776" s="13" t="s">
        <v>85</v>
      </c>
      <c r="AW776" s="13" t="s">
        <v>39</v>
      </c>
      <c r="AX776" s="13" t="s">
        <v>78</v>
      </c>
      <c r="AY776" s="244" t="s">
        <v>141</v>
      </c>
    </row>
    <row r="777" s="13" customFormat="1">
      <c r="A777" s="13"/>
      <c r="B777" s="234"/>
      <c r="C777" s="235"/>
      <c r="D777" s="236" t="s">
        <v>153</v>
      </c>
      <c r="E777" s="237" t="s">
        <v>32</v>
      </c>
      <c r="F777" s="238" t="s">
        <v>207</v>
      </c>
      <c r="G777" s="235"/>
      <c r="H777" s="237" t="s">
        <v>32</v>
      </c>
      <c r="I777" s="239"/>
      <c r="J777" s="235"/>
      <c r="K777" s="235"/>
      <c r="L777" s="240"/>
      <c r="M777" s="241"/>
      <c r="N777" s="242"/>
      <c r="O777" s="242"/>
      <c r="P777" s="242"/>
      <c r="Q777" s="242"/>
      <c r="R777" s="242"/>
      <c r="S777" s="242"/>
      <c r="T777" s="24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4" t="s">
        <v>153</v>
      </c>
      <c r="AU777" s="244" t="s">
        <v>87</v>
      </c>
      <c r="AV777" s="13" t="s">
        <v>85</v>
      </c>
      <c r="AW777" s="13" t="s">
        <v>39</v>
      </c>
      <c r="AX777" s="13" t="s">
        <v>78</v>
      </c>
      <c r="AY777" s="244" t="s">
        <v>141</v>
      </c>
    </row>
    <row r="778" s="14" customFormat="1">
      <c r="A778" s="14"/>
      <c r="B778" s="245"/>
      <c r="C778" s="246"/>
      <c r="D778" s="236" t="s">
        <v>153</v>
      </c>
      <c r="E778" s="247" t="s">
        <v>32</v>
      </c>
      <c r="F778" s="248" t="s">
        <v>586</v>
      </c>
      <c r="G778" s="246"/>
      <c r="H778" s="249">
        <v>31.050000000000001</v>
      </c>
      <c r="I778" s="250"/>
      <c r="J778" s="246"/>
      <c r="K778" s="246"/>
      <c r="L778" s="251"/>
      <c r="M778" s="252"/>
      <c r="N778" s="253"/>
      <c r="O778" s="253"/>
      <c r="P778" s="253"/>
      <c r="Q778" s="253"/>
      <c r="R778" s="253"/>
      <c r="S778" s="253"/>
      <c r="T778" s="25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5" t="s">
        <v>153</v>
      </c>
      <c r="AU778" s="255" t="s">
        <v>87</v>
      </c>
      <c r="AV778" s="14" t="s">
        <v>87</v>
      </c>
      <c r="AW778" s="14" t="s">
        <v>39</v>
      </c>
      <c r="AX778" s="14" t="s">
        <v>78</v>
      </c>
      <c r="AY778" s="255" t="s">
        <v>141</v>
      </c>
    </row>
    <row r="779" s="13" customFormat="1">
      <c r="A779" s="13"/>
      <c r="B779" s="234"/>
      <c r="C779" s="235"/>
      <c r="D779" s="236" t="s">
        <v>153</v>
      </c>
      <c r="E779" s="237" t="s">
        <v>32</v>
      </c>
      <c r="F779" s="238" t="s">
        <v>209</v>
      </c>
      <c r="G779" s="235"/>
      <c r="H779" s="237" t="s">
        <v>32</v>
      </c>
      <c r="I779" s="239"/>
      <c r="J779" s="235"/>
      <c r="K779" s="235"/>
      <c r="L779" s="240"/>
      <c r="M779" s="241"/>
      <c r="N779" s="242"/>
      <c r="O779" s="242"/>
      <c r="P779" s="242"/>
      <c r="Q779" s="242"/>
      <c r="R779" s="242"/>
      <c r="S779" s="242"/>
      <c r="T779" s="24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4" t="s">
        <v>153</v>
      </c>
      <c r="AU779" s="244" t="s">
        <v>87</v>
      </c>
      <c r="AV779" s="13" t="s">
        <v>85</v>
      </c>
      <c r="AW779" s="13" t="s">
        <v>39</v>
      </c>
      <c r="AX779" s="13" t="s">
        <v>78</v>
      </c>
      <c r="AY779" s="244" t="s">
        <v>141</v>
      </c>
    </row>
    <row r="780" s="14" customFormat="1">
      <c r="A780" s="14"/>
      <c r="B780" s="245"/>
      <c r="C780" s="246"/>
      <c r="D780" s="236" t="s">
        <v>153</v>
      </c>
      <c r="E780" s="247" t="s">
        <v>32</v>
      </c>
      <c r="F780" s="248" t="s">
        <v>587</v>
      </c>
      <c r="G780" s="246"/>
      <c r="H780" s="249">
        <v>2.0099999999999998</v>
      </c>
      <c r="I780" s="250"/>
      <c r="J780" s="246"/>
      <c r="K780" s="246"/>
      <c r="L780" s="251"/>
      <c r="M780" s="252"/>
      <c r="N780" s="253"/>
      <c r="O780" s="253"/>
      <c r="P780" s="253"/>
      <c r="Q780" s="253"/>
      <c r="R780" s="253"/>
      <c r="S780" s="253"/>
      <c r="T780" s="25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5" t="s">
        <v>153</v>
      </c>
      <c r="AU780" s="255" t="s">
        <v>87</v>
      </c>
      <c r="AV780" s="14" t="s">
        <v>87</v>
      </c>
      <c r="AW780" s="14" t="s">
        <v>39</v>
      </c>
      <c r="AX780" s="14" t="s">
        <v>78</v>
      </c>
      <c r="AY780" s="255" t="s">
        <v>141</v>
      </c>
    </row>
    <row r="781" s="13" customFormat="1">
      <c r="A781" s="13"/>
      <c r="B781" s="234"/>
      <c r="C781" s="235"/>
      <c r="D781" s="236" t="s">
        <v>153</v>
      </c>
      <c r="E781" s="237" t="s">
        <v>32</v>
      </c>
      <c r="F781" s="238" t="s">
        <v>211</v>
      </c>
      <c r="G781" s="235"/>
      <c r="H781" s="237" t="s">
        <v>32</v>
      </c>
      <c r="I781" s="239"/>
      <c r="J781" s="235"/>
      <c r="K781" s="235"/>
      <c r="L781" s="240"/>
      <c r="M781" s="241"/>
      <c r="N781" s="242"/>
      <c r="O781" s="242"/>
      <c r="P781" s="242"/>
      <c r="Q781" s="242"/>
      <c r="R781" s="242"/>
      <c r="S781" s="242"/>
      <c r="T781" s="24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4" t="s">
        <v>153</v>
      </c>
      <c r="AU781" s="244" t="s">
        <v>87</v>
      </c>
      <c r="AV781" s="13" t="s">
        <v>85</v>
      </c>
      <c r="AW781" s="13" t="s">
        <v>39</v>
      </c>
      <c r="AX781" s="13" t="s">
        <v>78</v>
      </c>
      <c r="AY781" s="244" t="s">
        <v>141</v>
      </c>
    </row>
    <row r="782" s="14" customFormat="1">
      <c r="A782" s="14"/>
      <c r="B782" s="245"/>
      <c r="C782" s="246"/>
      <c r="D782" s="236" t="s">
        <v>153</v>
      </c>
      <c r="E782" s="247" t="s">
        <v>32</v>
      </c>
      <c r="F782" s="248" t="s">
        <v>588</v>
      </c>
      <c r="G782" s="246"/>
      <c r="H782" s="249">
        <v>5.6699999999999999</v>
      </c>
      <c r="I782" s="250"/>
      <c r="J782" s="246"/>
      <c r="K782" s="246"/>
      <c r="L782" s="251"/>
      <c r="M782" s="252"/>
      <c r="N782" s="253"/>
      <c r="O782" s="253"/>
      <c r="P782" s="253"/>
      <c r="Q782" s="253"/>
      <c r="R782" s="253"/>
      <c r="S782" s="253"/>
      <c r="T782" s="254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5" t="s">
        <v>153</v>
      </c>
      <c r="AU782" s="255" t="s">
        <v>87</v>
      </c>
      <c r="AV782" s="14" t="s">
        <v>87</v>
      </c>
      <c r="AW782" s="14" t="s">
        <v>39</v>
      </c>
      <c r="AX782" s="14" t="s">
        <v>78</v>
      </c>
      <c r="AY782" s="255" t="s">
        <v>141</v>
      </c>
    </row>
    <row r="783" s="13" customFormat="1">
      <c r="A783" s="13"/>
      <c r="B783" s="234"/>
      <c r="C783" s="235"/>
      <c r="D783" s="236" t="s">
        <v>153</v>
      </c>
      <c r="E783" s="237" t="s">
        <v>32</v>
      </c>
      <c r="F783" s="238" t="s">
        <v>197</v>
      </c>
      <c r="G783" s="235"/>
      <c r="H783" s="237" t="s">
        <v>32</v>
      </c>
      <c r="I783" s="239"/>
      <c r="J783" s="235"/>
      <c r="K783" s="235"/>
      <c r="L783" s="240"/>
      <c r="M783" s="241"/>
      <c r="N783" s="242"/>
      <c r="O783" s="242"/>
      <c r="P783" s="242"/>
      <c r="Q783" s="242"/>
      <c r="R783" s="242"/>
      <c r="S783" s="242"/>
      <c r="T783" s="24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4" t="s">
        <v>153</v>
      </c>
      <c r="AU783" s="244" t="s">
        <v>87</v>
      </c>
      <c r="AV783" s="13" t="s">
        <v>85</v>
      </c>
      <c r="AW783" s="13" t="s">
        <v>39</v>
      </c>
      <c r="AX783" s="13" t="s">
        <v>78</v>
      </c>
      <c r="AY783" s="244" t="s">
        <v>141</v>
      </c>
    </row>
    <row r="784" s="13" customFormat="1">
      <c r="A784" s="13"/>
      <c r="B784" s="234"/>
      <c r="C784" s="235"/>
      <c r="D784" s="236" t="s">
        <v>153</v>
      </c>
      <c r="E784" s="237" t="s">
        <v>32</v>
      </c>
      <c r="F784" s="238" t="s">
        <v>213</v>
      </c>
      <c r="G784" s="235"/>
      <c r="H784" s="237" t="s">
        <v>32</v>
      </c>
      <c r="I784" s="239"/>
      <c r="J784" s="235"/>
      <c r="K784" s="235"/>
      <c r="L784" s="240"/>
      <c r="M784" s="241"/>
      <c r="N784" s="242"/>
      <c r="O784" s="242"/>
      <c r="P784" s="242"/>
      <c r="Q784" s="242"/>
      <c r="R784" s="242"/>
      <c r="S784" s="242"/>
      <c r="T784" s="24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4" t="s">
        <v>153</v>
      </c>
      <c r="AU784" s="244" t="s">
        <v>87</v>
      </c>
      <c r="AV784" s="13" t="s">
        <v>85</v>
      </c>
      <c r="AW784" s="13" t="s">
        <v>39</v>
      </c>
      <c r="AX784" s="13" t="s">
        <v>78</v>
      </c>
      <c r="AY784" s="244" t="s">
        <v>141</v>
      </c>
    </row>
    <row r="785" s="14" customFormat="1">
      <c r="A785" s="14"/>
      <c r="B785" s="245"/>
      <c r="C785" s="246"/>
      <c r="D785" s="236" t="s">
        <v>153</v>
      </c>
      <c r="E785" s="247" t="s">
        <v>32</v>
      </c>
      <c r="F785" s="248" t="s">
        <v>589</v>
      </c>
      <c r="G785" s="246"/>
      <c r="H785" s="249">
        <v>23.946000000000002</v>
      </c>
      <c r="I785" s="250"/>
      <c r="J785" s="246"/>
      <c r="K785" s="246"/>
      <c r="L785" s="251"/>
      <c r="M785" s="252"/>
      <c r="N785" s="253"/>
      <c r="O785" s="253"/>
      <c r="P785" s="253"/>
      <c r="Q785" s="253"/>
      <c r="R785" s="253"/>
      <c r="S785" s="253"/>
      <c r="T785" s="254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5" t="s">
        <v>153</v>
      </c>
      <c r="AU785" s="255" t="s">
        <v>87</v>
      </c>
      <c r="AV785" s="14" t="s">
        <v>87</v>
      </c>
      <c r="AW785" s="14" t="s">
        <v>39</v>
      </c>
      <c r="AX785" s="14" t="s">
        <v>78</v>
      </c>
      <c r="AY785" s="255" t="s">
        <v>141</v>
      </c>
    </row>
    <row r="786" s="13" customFormat="1">
      <c r="A786" s="13"/>
      <c r="B786" s="234"/>
      <c r="C786" s="235"/>
      <c r="D786" s="236" t="s">
        <v>153</v>
      </c>
      <c r="E786" s="237" t="s">
        <v>32</v>
      </c>
      <c r="F786" s="238" t="s">
        <v>215</v>
      </c>
      <c r="G786" s="235"/>
      <c r="H786" s="237" t="s">
        <v>32</v>
      </c>
      <c r="I786" s="239"/>
      <c r="J786" s="235"/>
      <c r="K786" s="235"/>
      <c r="L786" s="240"/>
      <c r="M786" s="241"/>
      <c r="N786" s="242"/>
      <c r="O786" s="242"/>
      <c r="P786" s="242"/>
      <c r="Q786" s="242"/>
      <c r="R786" s="242"/>
      <c r="S786" s="242"/>
      <c r="T786" s="24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4" t="s">
        <v>153</v>
      </c>
      <c r="AU786" s="244" t="s">
        <v>87</v>
      </c>
      <c r="AV786" s="13" t="s">
        <v>85</v>
      </c>
      <c r="AW786" s="13" t="s">
        <v>39</v>
      </c>
      <c r="AX786" s="13" t="s">
        <v>78</v>
      </c>
      <c r="AY786" s="244" t="s">
        <v>141</v>
      </c>
    </row>
    <row r="787" s="14" customFormat="1">
      <c r="A787" s="14"/>
      <c r="B787" s="245"/>
      <c r="C787" s="246"/>
      <c r="D787" s="236" t="s">
        <v>153</v>
      </c>
      <c r="E787" s="247" t="s">
        <v>32</v>
      </c>
      <c r="F787" s="248" t="s">
        <v>590</v>
      </c>
      <c r="G787" s="246"/>
      <c r="H787" s="249">
        <v>1.512</v>
      </c>
      <c r="I787" s="250"/>
      <c r="J787" s="246"/>
      <c r="K787" s="246"/>
      <c r="L787" s="251"/>
      <c r="M787" s="252"/>
      <c r="N787" s="253"/>
      <c r="O787" s="253"/>
      <c r="P787" s="253"/>
      <c r="Q787" s="253"/>
      <c r="R787" s="253"/>
      <c r="S787" s="253"/>
      <c r="T787" s="25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5" t="s">
        <v>153</v>
      </c>
      <c r="AU787" s="255" t="s">
        <v>87</v>
      </c>
      <c r="AV787" s="14" t="s">
        <v>87</v>
      </c>
      <c r="AW787" s="14" t="s">
        <v>39</v>
      </c>
      <c r="AX787" s="14" t="s">
        <v>78</v>
      </c>
      <c r="AY787" s="255" t="s">
        <v>141</v>
      </c>
    </row>
    <row r="788" s="13" customFormat="1">
      <c r="A788" s="13"/>
      <c r="B788" s="234"/>
      <c r="C788" s="235"/>
      <c r="D788" s="236" t="s">
        <v>153</v>
      </c>
      <c r="E788" s="237" t="s">
        <v>32</v>
      </c>
      <c r="F788" s="238" t="s">
        <v>217</v>
      </c>
      <c r="G788" s="235"/>
      <c r="H788" s="237" t="s">
        <v>32</v>
      </c>
      <c r="I788" s="239"/>
      <c r="J788" s="235"/>
      <c r="K788" s="235"/>
      <c r="L788" s="240"/>
      <c r="M788" s="241"/>
      <c r="N788" s="242"/>
      <c r="O788" s="242"/>
      <c r="P788" s="242"/>
      <c r="Q788" s="242"/>
      <c r="R788" s="242"/>
      <c r="S788" s="242"/>
      <c r="T788" s="24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4" t="s">
        <v>153</v>
      </c>
      <c r="AU788" s="244" t="s">
        <v>87</v>
      </c>
      <c r="AV788" s="13" t="s">
        <v>85</v>
      </c>
      <c r="AW788" s="13" t="s">
        <v>39</v>
      </c>
      <c r="AX788" s="13" t="s">
        <v>78</v>
      </c>
      <c r="AY788" s="244" t="s">
        <v>141</v>
      </c>
    </row>
    <row r="789" s="14" customFormat="1">
      <c r="A789" s="14"/>
      <c r="B789" s="245"/>
      <c r="C789" s="246"/>
      <c r="D789" s="236" t="s">
        <v>153</v>
      </c>
      <c r="E789" s="247" t="s">
        <v>32</v>
      </c>
      <c r="F789" s="248" t="s">
        <v>591</v>
      </c>
      <c r="G789" s="246"/>
      <c r="H789" s="249">
        <v>3.0600000000000001</v>
      </c>
      <c r="I789" s="250"/>
      <c r="J789" s="246"/>
      <c r="K789" s="246"/>
      <c r="L789" s="251"/>
      <c r="M789" s="252"/>
      <c r="N789" s="253"/>
      <c r="O789" s="253"/>
      <c r="P789" s="253"/>
      <c r="Q789" s="253"/>
      <c r="R789" s="253"/>
      <c r="S789" s="253"/>
      <c r="T789" s="254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5" t="s">
        <v>153</v>
      </c>
      <c r="AU789" s="255" t="s">
        <v>87</v>
      </c>
      <c r="AV789" s="14" t="s">
        <v>87</v>
      </c>
      <c r="AW789" s="14" t="s">
        <v>39</v>
      </c>
      <c r="AX789" s="14" t="s">
        <v>78</v>
      </c>
      <c r="AY789" s="255" t="s">
        <v>141</v>
      </c>
    </row>
    <row r="790" s="13" customFormat="1">
      <c r="A790" s="13"/>
      <c r="B790" s="234"/>
      <c r="C790" s="235"/>
      <c r="D790" s="236" t="s">
        <v>153</v>
      </c>
      <c r="E790" s="237" t="s">
        <v>32</v>
      </c>
      <c r="F790" s="238" t="s">
        <v>219</v>
      </c>
      <c r="G790" s="235"/>
      <c r="H790" s="237" t="s">
        <v>32</v>
      </c>
      <c r="I790" s="239"/>
      <c r="J790" s="235"/>
      <c r="K790" s="235"/>
      <c r="L790" s="240"/>
      <c r="M790" s="241"/>
      <c r="N790" s="242"/>
      <c r="O790" s="242"/>
      <c r="P790" s="242"/>
      <c r="Q790" s="242"/>
      <c r="R790" s="242"/>
      <c r="S790" s="242"/>
      <c r="T790" s="24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4" t="s">
        <v>153</v>
      </c>
      <c r="AU790" s="244" t="s">
        <v>87</v>
      </c>
      <c r="AV790" s="13" t="s">
        <v>85</v>
      </c>
      <c r="AW790" s="13" t="s">
        <v>39</v>
      </c>
      <c r="AX790" s="13" t="s">
        <v>78</v>
      </c>
      <c r="AY790" s="244" t="s">
        <v>141</v>
      </c>
    </row>
    <row r="791" s="14" customFormat="1">
      <c r="A791" s="14"/>
      <c r="B791" s="245"/>
      <c r="C791" s="246"/>
      <c r="D791" s="236" t="s">
        <v>153</v>
      </c>
      <c r="E791" s="247" t="s">
        <v>32</v>
      </c>
      <c r="F791" s="248" t="s">
        <v>592</v>
      </c>
      <c r="G791" s="246"/>
      <c r="H791" s="249">
        <v>1.6619999999999999</v>
      </c>
      <c r="I791" s="250"/>
      <c r="J791" s="246"/>
      <c r="K791" s="246"/>
      <c r="L791" s="251"/>
      <c r="M791" s="252"/>
      <c r="N791" s="253"/>
      <c r="O791" s="253"/>
      <c r="P791" s="253"/>
      <c r="Q791" s="253"/>
      <c r="R791" s="253"/>
      <c r="S791" s="253"/>
      <c r="T791" s="254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5" t="s">
        <v>153</v>
      </c>
      <c r="AU791" s="255" t="s">
        <v>87</v>
      </c>
      <c r="AV791" s="14" t="s">
        <v>87</v>
      </c>
      <c r="AW791" s="14" t="s">
        <v>39</v>
      </c>
      <c r="AX791" s="14" t="s">
        <v>78</v>
      </c>
      <c r="AY791" s="255" t="s">
        <v>141</v>
      </c>
    </row>
    <row r="792" s="13" customFormat="1">
      <c r="A792" s="13"/>
      <c r="B792" s="234"/>
      <c r="C792" s="235"/>
      <c r="D792" s="236" t="s">
        <v>153</v>
      </c>
      <c r="E792" s="237" t="s">
        <v>32</v>
      </c>
      <c r="F792" s="238" t="s">
        <v>182</v>
      </c>
      <c r="G792" s="235"/>
      <c r="H792" s="237" t="s">
        <v>32</v>
      </c>
      <c r="I792" s="239"/>
      <c r="J792" s="235"/>
      <c r="K792" s="235"/>
      <c r="L792" s="240"/>
      <c r="M792" s="241"/>
      <c r="N792" s="242"/>
      <c r="O792" s="242"/>
      <c r="P792" s="242"/>
      <c r="Q792" s="242"/>
      <c r="R792" s="242"/>
      <c r="S792" s="242"/>
      <c r="T792" s="24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4" t="s">
        <v>153</v>
      </c>
      <c r="AU792" s="244" t="s">
        <v>87</v>
      </c>
      <c r="AV792" s="13" t="s">
        <v>85</v>
      </c>
      <c r="AW792" s="13" t="s">
        <v>39</v>
      </c>
      <c r="AX792" s="13" t="s">
        <v>78</v>
      </c>
      <c r="AY792" s="244" t="s">
        <v>141</v>
      </c>
    </row>
    <row r="793" s="14" customFormat="1">
      <c r="A793" s="14"/>
      <c r="B793" s="245"/>
      <c r="C793" s="246"/>
      <c r="D793" s="236" t="s">
        <v>153</v>
      </c>
      <c r="E793" s="247" t="s">
        <v>32</v>
      </c>
      <c r="F793" s="248" t="s">
        <v>574</v>
      </c>
      <c r="G793" s="246"/>
      <c r="H793" s="249">
        <v>2.286</v>
      </c>
      <c r="I793" s="250"/>
      <c r="J793" s="246"/>
      <c r="K793" s="246"/>
      <c r="L793" s="251"/>
      <c r="M793" s="252"/>
      <c r="N793" s="253"/>
      <c r="O793" s="253"/>
      <c r="P793" s="253"/>
      <c r="Q793" s="253"/>
      <c r="R793" s="253"/>
      <c r="S793" s="253"/>
      <c r="T793" s="25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5" t="s">
        <v>153</v>
      </c>
      <c r="AU793" s="255" t="s">
        <v>87</v>
      </c>
      <c r="AV793" s="14" t="s">
        <v>87</v>
      </c>
      <c r="AW793" s="14" t="s">
        <v>39</v>
      </c>
      <c r="AX793" s="14" t="s">
        <v>78</v>
      </c>
      <c r="AY793" s="255" t="s">
        <v>141</v>
      </c>
    </row>
    <row r="794" s="13" customFormat="1">
      <c r="A794" s="13"/>
      <c r="B794" s="234"/>
      <c r="C794" s="235"/>
      <c r="D794" s="236" t="s">
        <v>153</v>
      </c>
      <c r="E794" s="237" t="s">
        <v>32</v>
      </c>
      <c r="F794" s="238" t="s">
        <v>197</v>
      </c>
      <c r="G794" s="235"/>
      <c r="H794" s="237" t="s">
        <v>32</v>
      </c>
      <c r="I794" s="239"/>
      <c r="J794" s="235"/>
      <c r="K794" s="235"/>
      <c r="L794" s="240"/>
      <c r="M794" s="241"/>
      <c r="N794" s="242"/>
      <c r="O794" s="242"/>
      <c r="P794" s="242"/>
      <c r="Q794" s="242"/>
      <c r="R794" s="242"/>
      <c r="S794" s="242"/>
      <c r="T794" s="24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4" t="s">
        <v>153</v>
      </c>
      <c r="AU794" s="244" t="s">
        <v>87</v>
      </c>
      <c r="AV794" s="13" t="s">
        <v>85</v>
      </c>
      <c r="AW794" s="13" t="s">
        <v>39</v>
      </c>
      <c r="AX794" s="13" t="s">
        <v>78</v>
      </c>
      <c r="AY794" s="244" t="s">
        <v>141</v>
      </c>
    </row>
    <row r="795" s="13" customFormat="1">
      <c r="A795" s="13"/>
      <c r="B795" s="234"/>
      <c r="C795" s="235"/>
      <c r="D795" s="236" t="s">
        <v>153</v>
      </c>
      <c r="E795" s="237" t="s">
        <v>32</v>
      </c>
      <c r="F795" s="238" t="s">
        <v>221</v>
      </c>
      <c r="G795" s="235"/>
      <c r="H795" s="237" t="s">
        <v>32</v>
      </c>
      <c r="I795" s="239"/>
      <c r="J795" s="235"/>
      <c r="K795" s="235"/>
      <c r="L795" s="240"/>
      <c r="M795" s="241"/>
      <c r="N795" s="242"/>
      <c r="O795" s="242"/>
      <c r="P795" s="242"/>
      <c r="Q795" s="242"/>
      <c r="R795" s="242"/>
      <c r="S795" s="242"/>
      <c r="T795" s="24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4" t="s">
        <v>153</v>
      </c>
      <c r="AU795" s="244" t="s">
        <v>87</v>
      </c>
      <c r="AV795" s="13" t="s">
        <v>85</v>
      </c>
      <c r="AW795" s="13" t="s">
        <v>39</v>
      </c>
      <c r="AX795" s="13" t="s">
        <v>78</v>
      </c>
      <c r="AY795" s="244" t="s">
        <v>141</v>
      </c>
    </row>
    <row r="796" s="14" customFormat="1">
      <c r="A796" s="14"/>
      <c r="B796" s="245"/>
      <c r="C796" s="246"/>
      <c r="D796" s="236" t="s">
        <v>153</v>
      </c>
      <c r="E796" s="247" t="s">
        <v>32</v>
      </c>
      <c r="F796" s="248" t="s">
        <v>593</v>
      </c>
      <c r="G796" s="246"/>
      <c r="H796" s="249">
        <v>7.5060000000000002</v>
      </c>
      <c r="I796" s="250"/>
      <c r="J796" s="246"/>
      <c r="K796" s="246"/>
      <c r="L796" s="251"/>
      <c r="M796" s="252"/>
      <c r="N796" s="253"/>
      <c r="O796" s="253"/>
      <c r="P796" s="253"/>
      <c r="Q796" s="253"/>
      <c r="R796" s="253"/>
      <c r="S796" s="253"/>
      <c r="T796" s="254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5" t="s">
        <v>153</v>
      </c>
      <c r="AU796" s="255" t="s">
        <v>87</v>
      </c>
      <c r="AV796" s="14" t="s">
        <v>87</v>
      </c>
      <c r="AW796" s="14" t="s">
        <v>39</v>
      </c>
      <c r="AX796" s="14" t="s">
        <v>78</v>
      </c>
      <c r="AY796" s="255" t="s">
        <v>141</v>
      </c>
    </row>
    <row r="797" s="13" customFormat="1">
      <c r="A797" s="13"/>
      <c r="B797" s="234"/>
      <c r="C797" s="235"/>
      <c r="D797" s="236" t="s">
        <v>153</v>
      </c>
      <c r="E797" s="237" t="s">
        <v>32</v>
      </c>
      <c r="F797" s="238" t="s">
        <v>191</v>
      </c>
      <c r="G797" s="235"/>
      <c r="H797" s="237" t="s">
        <v>32</v>
      </c>
      <c r="I797" s="239"/>
      <c r="J797" s="235"/>
      <c r="K797" s="235"/>
      <c r="L797" s="240"/>
      <c r="M797" s="241"/>
      <c r="N797" s="242"/>
      <c r="O797" s="242"/>
      <c r="P797" s="242"/>
      <c r="Q797" s="242"/>
      <c r="R797" s="242"/>
      <c r="S797" s="242"/>
      <c r="T797" s="24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4" t="s">
        <v>153</v>
      </c>
      <c r="AU797" s="244" t="s">
        <v>87</v>
      </c>
      <c r="AV797" s="13" t="s">
        <v>85</v>
      </c>
      <c r="AW797" s="13" t="s">
        <v>39</v>
      </c>
      <c r="AX797" s="13" t="s">
        <v>78</v>
      </c>
      <c r="AY797" s="244" t="s">
        <v>141</v>
      </c>
    </row>
    <row r="798" s="13" customFormat="1">
      <c r="A798" s="13"/>
      <c r="B798" s="234"/>
      <c r="C798" s="235"/>
      <c r="D798" s="236" t="s">
        <v>153</v>
      </c>
      <c r="E798" s="237" t="s">
        <v>32</v>
      </c>
      <c r="F798" s="238" t="s">
        <v>186</v>
      </c>
      <c r="G798" s="235"/>
      <c r="H798" s="237" t="s">
        <v>32</v>
      </c>
      <c r="I798" s="239"/>
      <c r="J798" s="235"/>
      <c r="K798" s="235"/>
      <c r="L798" s="240"/>
      <c r="M798" s="241"/>
      <c r="N798" s="242"/>
      <c r="O798" s="242"/>
      <c r="P798" s="242"/>
      <c r="Q798" s="242"/>
      <c r="R798" s="242"/>
      <c r="S798" s="242"/>
      <c r="T798" s="24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4" t="s">
        <v>153</v>
      </c>
      <c r="AU798" s="244" t="s">
        <v>87</v>
      </c>
      <c r="AV798" s="13" t="s">
        <v>85</v>
      </c>
      <c r="AW798" s="13" t="s">
        <v>39</v>
      </c>
      <c r="AX798" s="13" t="s">
        <v>78</v>
      </c>
      <c r="AY798" s="244" t="s">
        <v>141</v>
      </c>
    </row>
    <row r="799" s="14" customFormat="1">
      <c r="A799" s="14"/>
      <c r="B799" s="245"/>
      <c r="C799" s="246"/>
      <c r="D799" s="236" t="s">
        <v>153</v>
      </c>
      <c r="E799" s="247" t="s">
        <v>32</v>
      </c>
      <c r="F799" s="248" t="s">
        <v>576</v>
      </c>
      <c r="G799" s="246"/>
      <c r="H799" s="249">
        <v>10.512000000000001</v>
      </c>
      <c r="I799" s="250"/>
      <c r="J799" s="246"/>
      <c r="K799" s="246"/>
      <c r="L799" s="251"/>
      <c r="M799" s="252"/>
      <c r="N799" s="253"/>
      <c r="O799" s="253"/>
      <c r="P799" s="253"/>
      <c r="Q799" s="253"/>
      <c r="R799" s="253"/>
      <c r="S799" s="253"/>
      <c r="T799" s="25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5" t="s">
        <v>153</v>
      </c>
      <c r="AU799" s="255" t="s">
        <v>87</v>
      </c>
      <c r="AV799" s="14" t="s">
        <v>87</v>
      </c>
      <c r="AW799" s="14" t="s">
        <v>39</v>
      </c>
      <c r="AX799" s="14" t="s">
        <v>78</v>
      </c>
      <c r="AY799" s="255" t="s">
        <v>141</v>
      </c>
    </row>
    <row r="800" s="15" customFormat="1">
      <c r="A800" s="15"/>
      <c r="B800" s="256"/>
      <c r="C800" s="257"/>
      <c r="D800" s="236" t="s">
        <v>153</v>
      </c>
      <c r="E800" s="258" t="s">
        <v>32</v>
      </c>
      <c r="F800" s="259" t="s">
        <v>223</v>
      </c>
      <c r="G800" s="257"/>
      <c r="H800" s="260">
        <v>239.58000000000001</v>
      </c>
      <c r="I800" s="261"/>
      <c r="J800" s="257"/>
      <c r="K800" s="257"/>
      <c r="L800" s="262"/>
      <c r="M800" s="263"/>
      <c r="N800" s="264"/>
      <c r="O800" s="264"/>
      <c r="P800" s="264"/>
      <c r="Q800" s="264"/>
      <c r="R800" s="264"/>
      <c r="S800" s="264"/>
      <c r="T800" s="265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66" t="s">
        <v>153</v>
      </c>
      <c r="AU800" s="266" t="s">
        <v>87</v>
      </c>
      <c r="AV800" s="15" t="s">
        <v>149</v>
      </c>
      <c r="AW800" s="15" t="s">
        <v>39</v>
      </c>
      <c r="AX800" s="15" t="s">
        <v>85</v>
      </c>
      <c r="AY800" s="266" t="s">
        <v>141</v>
      </c>
    </row>
    <row r="801" s="12" customFormat="1" ht="22.8" customHeight="1">
      <c r="A801" s="12"/>
      <c r="B801" s="200"/>
      <c r="C801" s="201"/>
      <c r="D801" s="202" t="s">
        <v>77</v>
      </c>
      <c r="E801" s="214" t="s">
        <v>594</v>
      </c>
      <c r="F801" s="214" t="s">
        <v>595</v>
      </c>
      <c r="G801" s="201"/>
      <c r="H801" s="201"/>
      <c r="I801" s="204"/>
      <c r="J801" s="215">
        <f>BK801</f>
        <v>0</v>
      </c>
      <c r="K801" s="201"/>
      <c r="L801" s="206"/>
      <c r="M801" s="207"/>
      <c r="N801" s="208"/>
      <c r="O801" s="208"/>
      <c r="P801" s="209">
        <f>SUM(P802:P815)</f>
        <v>0</v>
      </c>
      <c r="Q801" s="208"/>
      <c r="R801" s="209">
        <f>SUM(R802:R815)</f>
        <v>0</v>
      </c>
      <c r="S801" s="208"/>
      <c r="T801" s="210">
        <f>SUM(T802:T815)</f>
        <v>0</v>
      </c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R801" s="211" t="s">
        <v>85</v>
      </c>
      <c r="AT801" s="212" t="s">
        <v>77</v>
      </c>
      <c r="AU801" s="212" t="s">
        <v>85</v>
      </c>
      <c r="AY801" s="211" t="s">
        <v>141</v>
      </c>
      <c r="BK801" s="213">
        <f>SUM(BK802:BK815)</f>
        <v>0</v>
      </c>
    </row>
    <row r="802" s="2" customFormat="1" ht="24.15" customHeight="1">
      <c r="A802" s="42"/>
      <c r="B802" s="43"/>
      <c r="C802" s="216" t="s">
        <v>596</v>
      </c>
      <c r="D802" s="216" t="s">
        <v>144</v>
      </c>
      <c r="E802" s="217" t="s">
        <v>597</v>
      </c>
      <c r="F802" s="218" t="s">
        <v>598</v>
      </c>
      <c r="G802" s="219" t="s">
        <v>599</v>
      </c>
      <c r="H802" s="220">
        <v>67.885000000000005</v>
      </c>
      <c r="I802" s="221"/>
      <c r="J802" s="222">
        <f>ROUND(I802*H802,2)</f>
        <v>0</v>
      </c>
      <c r="K802" s="218" t="s">
        <v>148</v>
      </c>
      <c r="L802" s="48"/>
      <c r="M802" s="223" t="s">
        <v>32</v>
      </c>
      <c r="N802" s="224" t="s">
        <v>49</v>
      </c>
      <c r="O802" s="88"/>
      <c r="P802" s="225">
        <f>O802*H802</f>
        <v>0</v>
      </c>
      <c r="Q802" s="225">
        <v>0</v>
      </c>
      <c r="R802" s="225">
        <f>Q802*H802</f>
        <v>0</v>
      </c>
      <c r="S802" s="225">
        <v>0</v>
      </c>
      <c r="T802" s="226">
        <f>S802*H802</f>
        <v>0</v>
      </c>
      <c r="U802" s="42"/>
      <c r="V802" s="42"/>
      <c r="W802" s="42"/>
      <c r="X802" s="42"/>
      <c r="Y802" s="42"/>
      <c r="Z802" s="42"/>
      <c r="AA802" s="42"/>
      <c r="AB802" s="42"/>
      <c r="AC802" s="42"/>
      <c r="AD802" s="42"/>
      <c r="AE802" s="42"/>
      <c r="AR802" s="227" t="s">
        <v>149</v>
      </c>
      <c r="AT802" s="227" t="s">
        <v>144</v>
      </c>
      <c r="AU802" s="227" t="s">
        <v>87</v>
      </c>
      <c r="AY802" s="20" t="s">
        <v>141</v>
      </c>
      <c r="BE802" s="228">
        <f>IF(N802="základní",J802,0)</f>
        <v>0</v>
      </c>
      <c r="BF802" s="228">
        <f>IF(N802="snížená",J802,0)</f>
        <v>0</v>
      </c>
      <c r="BG802" s="228">
        <f>IF(N802="zákl. přenesená",J802,0)</f>
        <v>0</v>
      </c>
      <c r="BH802" s="228">
        <f>IF(N802="sníž. přenesená",J802,0)</f>
        <v>0</v>
      </c>
      <c r="BI802" s="228">
        <f>IF(N802="nulová",J802,0)</f>
        <v>0</v>
      </c>
      <c r="BJ802" s="20" t="s">
        <v>85</v>
      </c>
      <c r="BK802" s="228">
        <f>ROUND(I802*H802,2)</f>
        <v>0</v>
      </c>
      <c r="BL802" s="20" t="s">
        <v>149</v>
      </c>
      <c r="BM802" s="227" t="s">
        <v>600</v>
      </c>
    </row>
    <row r="803" s="2" customFormat="1">
      <c r="A803" s="42"/>
      <c r="B803" s="43"/>
      <c r="C803" s="44"/>
      <c r="D803" s="229" t="s">
        <v>151</v>
      </c>
      <c r="E803" s="44"/>
      <c r="F803" s="230" t="s">
        <v>601</v>
      </c>
      <c r="G803" s="44"/>
      <c r="H803" s="44"/>
      <c r="I803" s="231"/>
      <c r="J803" s="44"/>
      <c r="K803" s="44"/>
      <c r="L803" s="48"/>
      <c r="M803" s="232"/>
      <c r="N803" s="233"/>
      <c r="O803" s="88"/>
      <c r="P803" s="88"/>
      <c r="Q803" s="88"/>
      <c r="R803" s="88"/>
      <c r="S803" s="88"/>
      <c r="T803" s="89"/>
      <c r="U803" s="42"/>
      <c r="V803" s="42"/>
      <c r="W803" s="42"/>
      <c r="X803" s="42"/>
      <c r="Y803" s="42"/>
      <c r="Z803" s="42"/>
      <c r="AA803" s="42"/>
      <c r="AB803" s="42"/>
      <c r="AC803" s="42"/>
      <c r="AD803" s="42"/>
      <c r="AE803" s="42"/>
      <c r="AT803" s="20" t="s">
        <v>151</v>
      </c>
      <c r="AU803" s="20" t="s">
        <v>87</v>
      </c>
    </row>
    <row r="804" s="2" customFormat="1" ht="33" customHeight="1">
      <c r="A804" s="42"/>
      <c r="B804" s="43"/>
      <c r="C804" s="216" t="s">
        <v>602</v>
      </c>
      <c r="D804" s="216" t="s">
        <v>144</v>
      </c>
      <c r="E804" s="217" t="s">
        <v>603</v>
      </c>
      <c r="F804" s="218" t="s">
        <v>604</v>
      </c>
      <c r="G804" s="219" t="s">
        <v>599</v>
      </c>
      <c r="H804" s="220">
        <v>135.77000000000001</v>
      </c>
      <c r="I804" s="221"/>
      <c r="J804" s="222">
        <f>ROUND(I804*H804,2)</f>
        <v>0</v>
      </c>
      <c r="K804" s="218" t="s">
        <v>148</v>
      </c>
      <c r="L804" s="48"/>
      <c r="M804" s="223" t="s">
        <v>32</v>
      </c>
      <c r="N804" s="224" t="s">
        <v>49</v>
      </c>
      <c r="O804" s="88"/>
      <c r="P804" s="225">
        <f>O804*H804</f>
        <v>0</v>
      </c>
      <c r="Q804" s="225">
        <v>0</v>
      </c>
      <c r="R804" s="225">
        <f>Q804*H804</f>
        <v>0</v>
      </c>
      <c r="S804" s="225">
        <v>0</v>
      </c>
      <c r="T804" s="226">
        <f>S804*H804</f>
        <v>0</v>
      </c>
      <c r="U804" s="42"/>
      <c r="V804" s="42"/>
      <c r="W804" s="42"/>
      <c r="X804" s="42"/>
      <c r="Y804" s="42"/>
      <c r="Z804" s="42"/>
      <c r="AA804" s="42"/>
      <c r="AB804" s="42"/>
      <c r="AC804" s="42"/>
      <c r="AD804" s="42"/>
      <c r="AE804" s="42"/>
      <c r="AR804" s="227" t="s">
        <v>149</v>
      </c>
      <c r="AT804" s="227" t="s">
        <v>144</v>
      </c>
      <c r="AU804" s="227" t="s">
        <v>87</v>
      </c>
      <c r="AY804" s="20" t="s">
        <v>141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20" t="s">
        <v>85</v>
      </c>
      <c r="BK804" s="228">
        <f>ROUND(I804*H804,2)</f>
        <v>0</v>
      </c>
      <c r="BL804" s="20" t="s">
        <v>149</v>
      </c>
      <c r="BM804" s="227" t="s">
        <v>605</v>
      </c>
    </row>
    <row r="805" s="2" customFormat="1">
      <c r="A805" s="42"/>
      <c r="B805" s="43"/>
      <c r="C805" s="44"/>
      <c r="D805" s="229" t="s">
        <v>151</v>
      </c>
      <c r="E805" s="44"/>
      <c r="F805" s="230" t="s">
        <v>606</v>
      </c>
      <c r="G805" s="44"/>
      <c r="H805" s="44"/>
      <c r="I805" s="231"/>
      <c r="J805" s="44"/>
      <c r="K805" s="44"/>
      <c r="L805" s="48"/>
      <c r="M805" s="232"/>
      <c r="N805" s="233"/>
      <c r="O805" s="88"/>
      <c r="P805" s="88"/>
      <c r="Q805" s="88"/>
      <c r="R805" s="88"/>
      <c r="S805" s="88"/>
      <c r="T805" s="89"/>
      <c r="U805" s="42"/>
      <c r="V805" s="42"/>
      <c r="W805" s="42"/>
      <c r="X805" s="42"/>
      <c r="Y805" s="42"/>
      <c r="Z805" s="42"/>
      <c r="AA805" s="42"/>
      <c r="AB805" s="42"/>
      <c r="AC805" s="42"/>
      <c r="AD805" s="42"/>
      <c r="AE805" s="42"/>
      <c r="AT805" s="20" t="s">
        <v>151</v>
      </c>
      <c r="AU805" s="20" t="s">
        <v>87</v>
      </c>
    </row>
    <row r="806" s="14" customFormat="1">
      <c r="A806" s="14"/>
      <c r="B806" s="245"/>
      <c r="C806" s="246"/>
      <c r="D806" s="236" t="s">
        <v>153</v>
      </c>
      <c r="E806" s="246"/>
      <c r="F806" s="248" t="s">
        <v>607</v>
      </c>
      <c r="G806" s="246"/>
      <c r="H806" s="249">
        <v>135.77000000000001</v>
      </c>
      <c r="I806" s="250"/>
      <c r="J806" s="246"/>
      <c r="K806" s="246"/>
      <c r="L806" s="251"/>
      <c r="M806" s="252"/>
      <c r="N806" s="253"/>
      <c r="O806" s="253"/>
      <c r="P806" s="253"/>
      <c r="Q806" s="253"/>
      <c r="R806" s="253"/>
      <c r="S806" s="253"/>
      <c r="T806" s="25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5" t="s">
        <v>153</v>
      </c>
      <c r="AU806" s="255" t="s">
        <v>87</v>
      </c>
      <c r="AV806" s="14" t="s">
        <v>87</v>
      </c>
      <c r="AW806" s="14" t="s">
        <v>4</v>
      </c>
      <c r="AX806" s="14" t="s">
        <v>85</v>
      </c>
      <c r="AY806" s="255" t="s">
        <v>141</v>
      </c>
    </row>
    <row r="807" s="2" customFormat="1" ht="16.5" customHeight="1">
      <c r="A807" s="42"/>
      <c r="B807" s="43"/>
      <c r="C807" s="216" t="s">
        <v>608</v>
      </c>
      <c r="D807" s="216" t="s">
        <v>144</v>
      </c>
      <c r="E807" s="217" t="s">
        <v>609</v>
      </c>
      <c r="F807" s="218" t="s">
        <v>610</v>
      </c>
      <c r="G807" s="219" t="s">
        <v>599</v>
      </c>
      <c r="H807" s="220">
        <v>67.885000000000005</v>
      </c>
      <c r="I807" s="221"/>
      <c r="J807" s="222">
        <f>ROUND(I807*H807,2)</f>
        <v>0</v>
      </c>
      <c r="K807" s="218" t="s">
        <v>148</v>
      </c>
      <c r="L807" s="48"/>
      <c r="M807" s="223" t="s">
        <v>32</v>
      </c>
      <c r="N807" s="224" t="s">
        <v>49</v>
      </c>
      <c r="O807" s="88"/>
      <c r="P807" s="225">
        <f>O807*H807</f>
        <v>0</v>
      </c>
      <c r="Q807" s="225">
        <v>0</v>
      </c>
      <c r="R807" s="225">
        <f>Q807*H807</f>
        <v>0</v>
      </c>
      <c r="S807" s="225">
        <v>0</v>
      </c>
      <c r="T807" s="226">
        <f>S807*H807</f>
        <v>0</v>
      </c>
      <c r="U807" s="42"/>
      <c r="V807" s="42"/>
      <c r="W807" s="42"/>
      <c r="X807" s="42"/>
      <c r="Y807" s="42"/>
      <c r="Z807" s="42"/>
      <c r="AA807" s="42"/>
      <c r="AB807" s="42"/>
      <c r="AC807" s="42"/>
      <c r="AD807" s="42"/>
      <c r="AE807" s="42"/>
      <c r="AR807" s="227" t="s">
        <v>149</v>
      </c>
      <c r="AT807" s="227" t="s">
        <v>144</v>
      </c>
      <c r="AU807" s="227" t="s">
        <v>87</v>
      </c>
      <c r="AY807" s="20" t="s">
        <v>141</v>
      </c>
      <c r="BE807" s="228">
        <f>IF(N807="základní",J807,0)</f>
        <v>0</v>
      </c>
      <c r="BF807" s="228">
        <f>IF(N807="snížená",J807,0)</f>
        <v>0</v>
      </c>
      <c r="BG807" s="228">
        <f>IF(N807="zákl. přenesená",J807,0)</f>
        <v>0</v>
      </c>
      <c r="BH807" s="228">
        <f>IF(N807="sníž. přenesená",J807,0)</f>
        <v>0</v>
      </c>
      <c r="BI807" s="228">
        <f>IF(N807="nulová",J807,0)</f>
        <v>0</v>
      </c>
      <c r="BJ807" s="20" t="s">
        <v>85</v>
      </c>
      <c r="BK807" s="228">
        <f>ROUND(I807*H807,2)</f>
        <v>0</v>
      </c>
      <c r="BL807" s="20" t="s">
        <v>149</v>
      </c>
      <c r="BM807" s="227" t="s">
        <v>611</v>
      </c>
    </row>
    <row r="808" s="2" customFormat="1">
      <c r="A808" s="42"/>
      <c r="B808" s="43"/>
      <c r="C808" s="44"/>
      <c r="D808" s="229" t="s">
        <v>151</v>
      </c>
      <c r="E808" s="44"/>
      <c r="F808" s="230" t="s">
        <v>612</v>
      </c>
      <c r="G808" s="44"/>
      <c r="H808" s="44"/>
      <c r="I808" s="231"/>
      <c r="J808" s="44"/>
      <c r="K808" s="44"/>
      <c r="L808" s="48"/>
      <c r="M808" s="232"/>
      <c r="N808" s="233"/>
      <c r="O808" s="88"/>
      <c r="P808" s="88"/>
      <c r="Q808" s="88"/>
      <c r="R808" s="88"/>
      <c r="S808" s="88"/>
      <c r="T808" s="89"/>
      <c r="U808" s="42"/>
      <c r="V808" s="42"/>
      <c r="W808" s="42"/>
      <c r="X808" s="42"/>
      <c r="Y808" s="42"/>
      <c r="Z808" s="42"/>
      <c r="AA808" s="42"/>
      <c r="AB808" s="42"/>
      <c r="AC808" s="42"/>
      <c r="AD808" s="42"/>
      <c r="AE808" s="42"/>
      <c r="AT808" s="20" t="s">
        <v>151</v>
      </c>
      <c r="AU808" s="20" t="s">
        <v>87</v>
      </c>
    </row>
    <row r="809" s="2" customFormat="1" ht="21.75" customHeight="1">
      <c r="A809" s="42"/>
      <c r="B809" s="43"/>
      <c r="C809" s="216" t="s">
        <v>613</v>
      </c>
      <c r="D809" s="216" t="s">
        <v>144</v>
      </c>
      <c r="E809" s="217" t="s">
        <v>614</v>
      </c>
      <c r="F809" s="218" t="s">
        <v>615</v>
      </c>
      <c r="G809" s="219" t="s">
        <v>599</v>
      </c>
      <c r="H809" s="220">
        <v>67.885000000000005</v>
      </c>
      <c r="I809" s="221"/>
      <c r="J809" s="222">
        <f>ROUND(I809*H809,2)</f>
        <v>0</v>
      </c>
      <c r="K809" s="218" t="s">
        <v>148</v>
      </c>
      <c r="L809" s="48"/>
      <c r="M809" s="223" t="s">
        <v>32</v>
      </c>
      <c r="N809" s="224" t="s">
        <v>49</v>
      </c>
      <c r="O809" s="88"/>
      <c r="P809" s="225">
        <f>O809*H809</f>
        <v>0</v>
      </c>
      <c r="Q809" s="225">
        <v>0</v>
      </c>
      <c r="R809" s="225">
        <f>Q809*H809</f>
        <v>0</v>
      </c>
      <c r="S809" s="225">
        <v>0</v>
      </c>
      <c r="T809" s="226">
        <f>S809*H809</f>
        <v>0</v>
      </c>
      <c r="U809" s="42"/>
      <c r="V809" s="42"/>
      <c r="W809" s="42"/>
      <c r="X809" s="42"/>
      <c r="Y809" s="42"/>
      <c r="Z809" s="42"/>
      <c r="AA809" s="42"/>
      <c r="AB809" s="42"/>
      <c r="AC809" s="42"/>
      <c r="AD809" s="42"/>
      <c r="AE809" s="42"/>
      <c r="AR809" s="227" t="s">
        <v>149</v>
      </c>
      <c r="AT809" s="227" t="s">
        <v>144</v>
      </c>
      <c r="AU809" s="227" t="s">
        <v>87</v>
      </c>
      <c r="AY809" s="20" t="s">
        <v>141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20" t="s">
        <v>85</v>
      </c>
      <c r="BK809" s="228">
        <f>ROUND(I809*H809,2)</f>
        <v>0</v>
      </c>
      <c r="BL809" s="20" t="s">
        <v>149</v>
      </c>
      <c r="BM809" s="227" t="s">
        <v>616</v>
      </c>
    </row>
    <row r="810" s="2" customFormat="1">
      <c r="A810" s="42"/>
      <c r="B810" s="43"/>
      <c r="C810" s="44"/>
      <c r="D810" s="229" t="s">
        <v>151</v>
      </c>
      <c r="E810" s="44"/>
      <c r="F810" s="230" t="s">
        <v>617</v>
      </c>
      <c r="G810" s="44"/>
      <c r="H810" s="44"/>
      <c r="I810" s="231"/>
      <c r="J810" s="44"/>
      <c r="K810" s="44"/>
      <c r="L810" s="48"/>
      <c r="M810" s="232"/>
      <c r="N810" s="233"/>
      <c r="O810" s="88"/>
      <c r="P810" s="88"/>
      <c r="Q810" s="88"/>
      <c r="R810" s="88"/>
      <c r="S810" s="88"/>
      <c r="T810" s="89"/>
      <c r="U810" s="42"/>
      <c r="V810" s="42"/>
      <c r="W810" s="42"/>
      <c r="X810" s="42"/>
      <c r="Y810" s="42"/>
      <c r="Z810" s="42"/>
      <c r="AA810" s="42"/>
      <c r="AB810" s="42"/>
      <c r="AC810" s="42"/>
      <c r="AD810" s="42"/>
      <c r="AE810" s="42"/>
      <c r="AT810" s="20" t="s">
        <v>151</v>
      </c>
      <c r="AU810" s="20" t="s">
        <v>87</v>
      </c>
    </row>
    <row r="811" s="2" customFormat="1" ht="24.15" customHeight="1">
      <c r="A811" s="42"/>
      <c r="B811" s="43"/>
      <c r="C811" s="216" t="s">
        <v>618</v>
      </c>
      <c r="D811" s="216" t="s">
        <v>144</v>
      </c>
      <c r="E811" s="217" t="s">
        <v>619</v>
      </c>
      <c r="F811" s="218" t="s">
        <v>620</v>
      </c>
      <c r="G811" s="219" t="s">
        <v>599</v>
      </c>
      <c r="H811" s="220">
        <v>1154.0450000000001</v>
      </c>
      <c r="I811" s="221"/>
      <c r="J811" s="222">
        <f>ROUND(I811*H811,2)</f>
        <v>0</v>
      </c>
      <c r="K811" s="218" t="s">
        <v>148</v>
      </c>
      <c r="L811" s="48"/>
      <c r="M811" s="223" t="s">
        <v>32</v>
      </c>
      <c r="N811" s="224" t="s">
        <v>49</v>
      </c>
      <c r="O811" s="88"/>
      <c r="P811" s="225">
        <f>O811*H811</f>
        <v>0</v>
      </c>
      <c r="Q811" s="225">
        <v>0</v>
      </c>
      <c r="R811" s="225">
        <f>Q811*H811</f>
        <v>0</v>
      </c>
      <c r="S811" s="225">
        <v>0</v>
      </c>
      <c r="T811" s="226">
        <f>S811*H811</f>
        <v>0</v>
      </c>
      <c r="U811" s="42"/>
      <c r="V811" s="42"/>
      <c r="W811" s="42"/>
      <c r="X811" s="42"/>
      <c r="Y811" s="42"/>
      <c r="Z811" s="42"/>
      <c r="AA811" s="42"/>
      <c r="AB811" s="42"/>
      <c r="AC811" s="42"/>
      <c r="AD811" s="42"/>
      <c r="AE811" s="42"/>
      <c r="AR811" s="227" t="s">
        <v>149</v>
      </c>
      <c r="AT811" s="227" t="s">
        <v>144</v>
      </c>
      <c r="AU811" s="227" t="s">
        <v>87</v>
      </c>
      <c r="AY811" s="20" t="s">
        <v>141</v>
      </c>
      <c r="BE811" s="228">
        <f>IF(N811="základní",J811,0)</f>
        <v>0</v>
      </c>
      <c r="BF811" s="228">
        <f>IF(N811="snížená",J811,0)</f>
        <v>0</v>
      </c>
      <c r="BG811" s="228">
        <f>IF(N811="zákl. přenesená",J811,0)</f>
        <v>0</v>
      </c>
      <c r="BH811" s="228">
        <f>IF(N811="sníž. přenesená",J811,0)</f>
        <v>0</v>
      </c>
      <c r="BI811" s="228">
        <f>IF(N811="nulová",J811,0)</f>
        <v>0</v>
      </c>
      <c r="BJ811" s="20" t="s">
        <v>85</v>
      </c>
      <c r="BK811" s="228">
        <f>ROUND(I811*H811,2)</f>
        <v>0</v>
      </c>
      <c r="BL811" s="20" t="s">
        <v>149</v>
      </c>
      <c r="BM811" s="227" t="s">
        <v>621</v>
      </c>
    </row>
    <row r="812" s="2" customFormat="1">
      <c r="A812" s="42"/>
      <c r="B812" s="43"/>
      <c r="C812" s="44"/>
      <c r="D812" s="229" t="s">
        <v>151</v>
      </c>
      <c r="E812" s="44"/>
      <c r="F812" s="230" t="s">
        <v>622</v>
      </c>
      <c r="G812" s="44"/>
      <c r="H812" s="44"/>
      <c r="I812" s="231"/>
      <c r="J812" s="44"/>
      <c r="K812" s="44"/>
      <c r="L812" s="48"/>
      <c r="M812" s="232"/>
      <c r="N812" s="233"/>
      <c r="O812" s="88"/>
      <c r="P812" s="88"/>
      <c r="Q812" s="88"/>
      <c r="R812" s="88"/>
      <c r="S812" s="88"/>
      <c r="T812" s="89"/>
      <c r="U812" s="42"/>
      <c r="V812" s="42"/>
      <c r="W812" s="42"/>
      <c r="X812" s="42"/>
      <c r="Y812" s="42"/>
      <c r="Z812" s="42"/>
      <c r="AA812" s="42"/>
      <c r="AB812" s="42"/>
      <c r="AC812" s="42"/>
      <c r="AD812" s="42"/>
      <c r="AE812" s="42"/>
      <c r="AT812" s="20" t="s">
        <v>151</v>
      </c>
      <c r="AU812" s="20" t="s">
        <v>87</v>
      </c>
    </row>
    <row r="813" s="14" customFormat="1">
      <c r="A813" s="14"/>
      <c r="B813" s="245"/>
      <c r="C813" s="246"/>
      <c r="D813" s="236" t="s">
        <v>153</v>
      </c>
      <c r="E813" s="246"/>
      <c r="F813" s="248" t="s">
        <v>623</v>
      </c>
      <c r="G813" s="246"/>
      <c r="H813" s="249">
        <v>1154.0450000000001</v>
      </c>
      <c r="I813" s="250"/>
      <c r="J813" s="246"/>
      <c r="K813" s="246"/>
      <c r="L813" s="251"/>
      <c r="M813" s="252"/>
      <c r="N813" s="253"/>
      <c r="O813" s="253"/>
      <c r="P813" s="253"/>
      <c r="Q813" s="253"/>
      <c r="R813" s="253"/>
      <c r="S813" s="253"/>
      <c r="T813" s="25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5" t="s">
        <v>153</v>
      </c>
      <c r="AU813" s="255" t="s">
        <v>87</v>
      </c>
      <c r="AV813" s="14" t="s">
        <v>87</v>
      </c>
      <c r="AW813" s="14" t="s">
        <v>4</v>
      </c>
      <c r="AX813" s="14" t="s">
        <v>85</v>
      </c>
      <c r="AY813" s="255" t="s">
        <v>141</v>
      </c>
    </row>
    <row r="814" s="2" customFormat="1" ht="24.15" customHeight="1">
      <c r="A814" s="42"/>
      <c r="B814" s="43"/>
      <c r="C814" s="216" t="s">
        <v>624</v>
      </c>
      <c r="D814" s="216" t="s">
        <v>144</v>
      </c>
      <c r="E814" s="217" t="s">
        <v>625</v>
      </c>
      <c r="F814" s="218" t="s">
        <v>626</v>
      </c>
      <c r="G814" s="219" t="s">
        <v>599</v>
      </c>
      <c r="H814" s="220">
        <v>67.885000000000005</v>
      </c>
      <c r="I814" s="221"/>
      <c r="J814" s="222">
        <f>ROUND(I814*H814,2)</f>
        <v>0</v>
      </c>
      <c r="K814" s="218" t="s">
        <v>148</v>
      </c>
      <c r="L814" s="48"/>
      <c r="M814" s="223" t="s">
        <v>32</v>
      </c>
      <c r="N814" s="224" t="s">
        <v>49</v>
      </c>
      <c r="O814" s="88"/>
      <c r="P814" s="225">
        <f>O814*H814</f>
        <v>0</v>
      </c>
      <c r="Q814" s="225">
        <v>0</v>
      </c>
      <c r="R814" s="225">
        <f>Q814*H814</f>
        <v>0</v>
      </c>
      <c r="S814" s="225">
        <v>0</v>
      </c>
      <c r="T814" s="226">
        <f>S814*H814</f>
        <v>0</v>
      </c>
      <c r="U814" s="42"/>
      <c r="V814" s="42"/>
      <c r="W814" s="42"/>
      <c r="X814" s="42"/>
      <c r="Y814" s="42"/>
      <c r="Z814" s="42"/>
      <c r="AA814" s="42"/>
      <c r="AB814" s="42"/>
      <c r="AC814" s="42"/>
      <c r="AD814" s="42"/>
      <c r="AE814" s="42"/>
      <c r="AR814" s="227" t="s">
        <v>149</v>
      </c>
      <c r="AT814" s="227" t="s">
        <v>144</v>
      </c>
      <c r="AU814" s="227" t="s">
        <v>87</v>
      </c>
      <c r="AY814" s="20" t="s">
        <v>141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20" t="s">
        <v>85</v>
      </c>
      <c r="BK814" s="228">
        <f>ROUND(I814*H814,2)</f>
        <v>0</v>
      </c>
      <c r="BL814" s="20" t="s">
        <v>149</v>
      </c>
      <c r="BM814" s="227" t="s">
        <v>627</v>
      </c>
    </row>
    <row r="815" s="2" customFormat="1">
      <c r="A815" s="42"/>
      <c r="B815" s="43"/>
      <c r="C815" s="44"/>
      <c r="D815" s="229" t="s">
        <v>151</v>
      </c>
      <c r="E815" s="44"/>
      <c r="F815" s="230" t="s">
        <v>628</v>
      </c>
      <c r="G815" s="44"/>
      <c r="H815" s="44"/>
      <c r="I815" s="231"/>
      <c r="J815" s="44"/>
      <c r="K815" s="44"/>
      <c r="L815" s="48"/>
      <c r="M815" s="232"/>
      <c r="N815" s="233"/>
      <c r="O815" s="88"/>
      <c r="P815" s="88"/>
      <c r="Q815" s="88"/>
      <c r="R815" s="88"/>
      <c r="S815" s="88"/>
      <c r="T815" s="89"/>
      <c r="U815" s="42"/>
      <c r="V815" s="42"/>
      <c r="W815" s="42"/>
      <c r="X815" s="42"/>
      <c r="Y815" s="42"/>
      <c r="Z815" s="42"/>
      <c r="AA815" s="42"/>
      <c r="AB815" s="42"/>
      <c r="AC815" s="42"/>
      <c r="AD815" s="42"/>
      <c r="AE815" s="42"/>
      <c r="AT815" s="20" t="s">
        <v>151</v>
      </c>
      <c r="AU815" s="20" t="s">
        <v>87</v>
      </c>
    </row>
    <row r="816" s="12" customFormat="1" ht="22.8" customHeight="1">
      <c r="A816" s="12"/>
      <c r="B816" s="200"/>
      <c r="C816" s="201"/>
      <c r="D816" s="202" t="s">
        <v>77</v>
      </c>
      <c r="E816" s="214" t="s">
        <v>629</v>
      </c>
      <c r="F816" s="214" t="s">
        <v>630</v>
      </c>
      <c r="G816" s="201"/>
      <c r="H816" s="201"/>
      <c r="I816" s="204"/>
      <c r="J816" s="215">
        <f>BK816</f>
        <v>0</v>
      </c>
      <c r="K816" s="201"/>
      <c r="L816" s="206"/>
      <c r="M816" s="207"/>
      <c r="N816" s="208"/>
      <c r="O816" s="208"/>
      <c r="P816" s="209">
        <f>SUM(P817:P818)</f>
        <v>0</v>
      </c>
      <c r="Q816" s="208"/>
      <c r="R816" s="209">
        <f>SUM(R817:R818)</f>
        <v>0</v>
      </c>
      <c r="S816" s="208"/>
      <c r="T816" s="210">
        <f>SUM(T817:T818)</f>
        <v>0</v>
      </c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R816" s="211" t="s">
        <v>85</v>
      </c>
      <c r="AT816" s="212" t="s">
        <v>77</v>
      </c>
      <c r="AU816" s="212" t="s">
        <v>85</v>
      </c>
      <c r="AY816" s="211" t="s">
        <v>141</v>
      </c>
      <c r="BK816" s="213">
        <f>SUM(BK817:BK818)</f>
        <v>0</v>
      </c>
    </row>
    <row r="817" s="2" customFormat="1" ht="33" customHeight="1">
      <c r="A817" s="42"/>
      <c r="B817" s="43"/>
      <c r="C817" s="216" t="s">
        <v>631</v>
      </c>
      <c r="D817" s="216" t="s">
        <v>144</v>
      </c>
      <c r="E817" s="217" t="s">
        <v>632</v>
      </c>
      <c r="F817" s="218" t="s">
        <v>633</v>
      </c>
      <c r="G817" s="219" t="s">
        <v>599</v>
      </c>
      <c r="H817" s="220">
        <v>25.853999999999999</v>
      </c>
      <c r="I817" s="221"/>
      <c r="J817" s="222">
        <f>ROUND(I817*H817,2)</f>
        <v>0</v>
      </c>
      <c r="K817" s="218" t="s">
        <v>148</v>
      </c>
      <c r="L817" s="48"/>
      <c r="M817" s="223" t="s">
        <v>32</v>
      </c>
      <c r="N817" s="224" t="s">
        <v>49</v>
      </c>
      <c r="O817" s="88"/>
      <c r="P817" s="225">
        <f>O817*H817</f>
        <v>0</v>
      </c>
      <c r="Q817" s="225">
        <v>0</v>
      </c>
      <c r="R817" s="225">
        <f>Q817*H817</f>
        <v>0</v>
      </c>
      <c r="S817" s="225">
        <v>0</v>
      </c>
      <c r="T817" s="226">
        <f>S817*H817</f>
        <v>0</v>
      </c>
      <c r="U817" s="42"/>
      <c r="V817" s="42"/>
      <c r="W817" s="42"/>
      <c r="X817" s="42"/>
      <c r="Y817" s="42"/>
      <c r="Z817" s="42"/>
      <c r="AA817" s="42"/>
      <c r="AB817" s="42"/>
      <c r="AC817" s="42"/>
      <c r="AD817" s="42"/>
      <c r="AE817" s="42"/>
      <c r="AR817" s="227" t="s">
        <v>149</v>
      </c>
      <c r="AT817" s="227" t="s">
        <v>144</v>
      </c>
      <c r="AU817" s="227" t="s">
        <v>87</v>
      </c>
      <c r="AY817" s="20" t="s">
        <v>141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20" t="s">
        <v>85</v>
      </c>
      <c r="BK817" s="228">
        <f>ROUND(I817*H817,2)</f>
        <v>0</v>
      </c>
      <c r="BL817" s="20" t="s">
        <v>149</v>
      </c>
      <c r="BM817" s="227" t="s">
        <v>634</v>
      </c>
    </row>
    <row r="818" s="2" customFormat="1">
      <c r="A818" s="42"/>
      <c r="B818" s="43"/>
      <c r="C818" s="44"/>
      <c r="D818" s="229" t="s">
        <v>151</v>
      </c>
      <c r="E818" s="44"/>
      <c r="F818" s="230" t="s">
        <v>635</v>
      </c>
      <c r="G818" s="44"/>
      <c r="H818" s="44"/>
      <c r="I818" s="231"/>
      <c r="J818" s="44"/>
      <c r="K818" s="44"/>
      <c r="L818" s="48"/>
      <c r="M818" s="232"/>
      <c r="N818" s="233"/>
      <c r="O818" s="88"/>
      <c r="P818" s="88"/>
      <c r="Q818" s="88"/>
      <c r="R818" s="88"/>
      <c r="S818" s="88"/>
      <c r="T818" s="89"/>
      <c r="U818" s="42"/>
      <c r="V818" s="42"/>
      <c r="W818" s="42"/>
      <c r="X818" s="42"/>
      <c r="Y818" s="42"/>
      <c r="Z818" s="42"/>
      <c r="AA818" s="42"/>
      <c r="AB818" s="42"/>
      <c r="AC818" s="42"/>
      <c r="AD818" s="42"/>
      <c r="AE818" s="42"/>
      <c r="AT818" s="20" t="s">
        <v>151</v>
      </c>
      <c r="AU818" s="20" t="s">
        <v>87</v>
      </c>
    </row>
    <row r="819" s="12" customFormat="1" ht="25.92" customHeight="1">
      <c r="A819" s="12"/>
      <c r="B819" s="200"/>
      <c r="C819" s="201"/>
      <c r="D819" s="202" t="s">
        <v>77</v>
      </c>
      <c r="E819" s="203" t="s">
        <v>636</v>
      </c>
      <c r="F819" s="203" t="s">
        <v>637</v>
      </c>
      <c r="G819" s="201"/>
      <c r="H819" s="201"/>
      <c r="I819" s="204"/>
      <c r="J819" s="205">
        <f>BK819</f>
        <v>0</v>
      </c>
      <c r="K819" s="201"/>
      <c r="L819" s="206"/>
      <c r="M819" s="207"/>
      <c r="N819" s="208"/>
      <c r="O819" s="208"/>
      <c r="P819" s="209">
        <f>P820+P898+P1000+P1038+P1120+P1481+P1492</f>
        <v>0</v>
      </c>
      <c r="Q819" s="208"/>
      <c r="R819" s="209">
        <f>R820+R898+R1000+R1038+R1120+R1481+R1492</f>
        <v>48.05603516</v>
      </c>
      <c r="S819" s="208"/>
      <c r="T819" s="210">
        <f>T820+T898+T1000+T1038+T1120+T1481+T1492</f>
        <v>30.425801550000003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211" t="s">
        <v>87</v>
      </c>
      <c r="AT819" s="212" t="s">
        <v>77</v>
      </c>
      <c r="AU819" s="212" t="s">
        <v>78</v>
      </c>
      <c r="AY819" s="211" t="s">
        <v>141</v>
      </c>
      <c r="BK819" s="213">
        <f>BK820+BK898+BK1000+BK1038+BK1120+BK1481+BK1492</f>
        <v>0</v>
      </c>
    </row>
    <row r="820" s="12" customFormat="1" ht="22.8" customHeight="1">
      <c r="A820" s="12"/>
      <c r="B820" s="200"/>
      <c r="C820" s="201"/>
      <c r="D820" s="202" t="s">
        <v>77</v>
      </c>
      <c r="E820" s="214" t="s">
        <v>638</v>
      </c>
      <c r="F820" s="214" t="s">
        <v>639</v>
      </c>
      <c r="G820" s="201"/>
      <c r="H820" s="201"/>
      <c r="I820" s="204"/>
      <c r="J820" s="215">
        <f>BK820</f>
        <v>0</v>
      </c>
      <c r="K820" s="201"/>
      <c r="L820" s="206"/>
      <c r="M820" s="207"/>
      <c r="N820" s="208"/>
      <c r="O820" s="208"/>
      <c r="P820" s="209">
        <f>SUM(P821:P897)</f>
        <v>0</v>
      </c>
      <c r="Q820" s="208"/>
      <c r="R820" s="209">
        <f>SUM(R821:R897)</f>
        <v>10.004326319999999</v>
      </c>
      <c r="S820" s="208"/>
      <c r="T820" s="210">
        <f>SUM(T821:T897)</f>
        <v>0</v>
      </c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R820" s="211" t="s">
        <v>87</v>
      </c>
      <c r="AT820" s="212" t="s">
        <v>77</v>
      </c>
      <c r="AU820" s="212" t="s">
        <v>85</v>
      </c>
      <c r="AY820" s="211" t="s">
        <v>141</v>
      </c>
      <c r="BK820" s="213">
        <f>SUM(BK821:BK897)</f>
        <v>0</v>
      </c>
    </row>
    <row r="821" s="2" customFormat="1" ht="24.15" customHeight="1">
      <c r="A821" s="42"/>
      <c r="B821" s="43"/>
      <c r="C821" s="216" t="s">
        <v>640</v>
      </c>
      <c r="D821" s="216" t="s">
        <v>144</v>
      </c>
      <c r="E821" s="217" t="s">
        <v>641</v>
      </c>
      <c r="F821" s="218" t="s">
        <v>642</v>
      </c>
      <c r="G821" s="219" t="s">
        <v>147</v>
      </c>
      <c r="H821" s="220">
        <v>1883.0219999999999</v>
      </c>
      <c r="I821" s="221"/>
      <c r="J821" s="222">
        <f>ROUND(I821*H821,2)</f>
        <v>0</v>
      </c>
      <c r="K821" s="218" t="s">
        <v>148</v>
      </c>
      <c r="L821" s="48"/>
      <c r="M821" s="223" t="s">
        <v>32</v>
      </c>
      <c r="N821" s="224" t="s">
        <v>49</v>
      </c>
      <c r="O821" s="88"/>
      <c r="P821" s="225">
        <f>O821*H821</f>
        <v>0</v>
      </c>
      <c r="Q821" s="225">
        <v>0</v>
      </c>
      <c r="R821" s="225">
        <f>Q821*H821</f>
        <v>0</v>
      </c>
      <c r="S821" s="225">
        <v>0</v>
      </c>
      <c r="T821" s="226">
        <f>S821*H821</f>
        <v>0</v>
      </c>
      <c r="U821" s="42"/>
      <c r="V821" s="42"/>
      <c r="W821" s="42"/>
      <c r="X821" s="42"/>
      <c r="Y821" s="42"/>
      <c r="Z821" s="42"/>
      <c r="AA821" s="42"/>
      <c r="AB821" s="42"/>
      <c r="AC821" s="42"/>
      <c r="AD821" s="42"/>
      <c r="AE821" s="42"/>
      <c r="AR821" s="227" t="s">
        <v>355</v>
      </c>
      <c r="AT821" s="227" t="s">
        <v>144</v>
      </c>
      <c r="AU821" s="227" t="s">
        <v>87</v>
      </c>
      <c r="AY821" s="20" t="s">
        <v>141</v>
      </c>
      <c r="BE821" s="228">
        <f>IF(N821="základní",J821,0)</f>
        <v>0</v>
      </c>
      <c r="BF821" s="228">
        <f>IF(N821="snížená",J821,0)</f>
        <v>0</v>
      </c>
      <c r="BG821" s="228">
        <f>IF(N821="zákl. přenesená",J821,0)</f>
        <v>0</v>
      </c>
      <c r="BH821" s="228">
        <f>IF(N821="sníž. přenesená",J821,0)</f>
        <v>0</v>
      </c>
      <c r="BI821" s="228">
        <f>IF(N821="nulová",J821,0)</f>
        <v>0</v>
      </c>
      <c r="BJ821" s="20" t="s">
        <v>85</v>
      </c>
      <c r="BK821" s="228">
        <f>ROUND(I821*H821,2)</f>
        <v>0</v>
      </c>
      <c r="BL821" s="20" t="s">
        <v>355</v>
      </c>
      <c r="BM821" s="227" t="s">
        <v>643</v>
      </c>
    </row>
    <row r="822" s="2" customFormat="1">
      <c r="A822" s="42"/>
      <c r="B822" s="43"/>
      <c r="C822" s="44"/>
      <c r="D822" s="229" t="s">
        <v>151</v>
      </c>
      <c r="E822" s="44"/>
      <c r="F822" s="230" t="s">
        <v>644</v>
      </c>
      <c r="G822" s="44"/>
      <c r="H822" s="44"/>
      <c r="I822" s="231"/>
      <c r="J822" s="44"/>
      <c r="K822" s="44"/>
      <c r="L822" s="48"/>
      <c r="M822" s="232"/>
      <c r="N822" s="233"/>
      <c r="O822" s="88"/>
      <c r="P822" s="88"/>
      <c r="Q822" s="88"/>
      <c r="R822" s="88"/>
      <c r="S822" s="88"/>
      <c r="T822" s="89"/>
      <c r="U822" s="42"/>
      <c r="V822" s="42"/>
      <c r="W822" s="42"/>
      <c r="X822" s="42"/>
      <c r="Y822" s="42"/>
      <c r="Z822" s="42"/>
      <c r="AA822" s="42"/>
      <c r="AB822" s="42"/>
      <c r="AC822" s="42"/>
      <c r="AD822" s="42"/>
      <c r="AE822" s="42"/>
      <c r="AT822" s="20" t="s">
        <v>151</v>
      </c>
      <c r="AU822" s="20" t="s">
        <v>87</v>
      </c>
    </row>
    <row r="823" s="13" customFormat="1">
      <c r="A823" s="13"/>
      <c r="B823" s="234"/>
      <c r="C823" s="235"/>
      <c r="D823" s="236" t="s">
        <v>153</v>
      </c>
      <c r="E823" s="237" t="s">
        <v>32</v>
      </c>
      <c r="F823" s="238" t="s">
        <v>409</v>
      </c>
      <c r="G823" s="235"/>
      <c r="H823" s="237" t="s">
        <v>32</v>
      </c>
      <c r="I823" s="239"/>
      <c r="J823" s="235"/>
      <c r="K823" s="235"/>
      <c r="L823" s="240"/>
      <c r="M823" s="241"/>
      <c r="N823" s="242"/>
      <c r="O823" s="242"/>
      <c r="P823" s="242"/>
      <c r="Q823" s="242"/>
      <c r="R823" s="242"/>
      <c r="S823" s="242"/>
      <c r="T823" s="24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4" t="s">
        <v>153</v>
      </c>
      <c r="AU823" s="244" t="s">
        <v>87</v>
      </c>
      <c r="AV823" s="13" t="s">
        <v>85</v>
      </c>
      <c r="AW823" s="13" t="s">
        <v>39</v>
      </c>
      <c r="AX823" s="13" t="s">
        <v>78</v>
      </c>
      <c r="AY823" s="244" t="s">
        <v>141</v>
      </c>
    </row>
    <row r="824" s="13" customFormat="1">
      <c r="A824" s="13"/>
      <c r="B824" s="234"/>
      <c r="C824" s="235"/>
      <c r="D824" s="236" t="s">
        <v>153</v>
      </c>
      <c r="E824" s="237" t="s">
        <v>32</v>
      </c>
      <c r="F824" s="238" t="s">
        <v>410</v>
      </c>
      <c r="G824" s="235"/>
      <c r="H824" s="237" t="s">
        <v>32</v>
      </c>
      <c r="I824" s="239"/>
      <c r="J824" s="235"/>
      <c r="K824" s="235"/>
      <c r="L824" s="240"/>
      <c r="M824" s="241"/>
      <c r="N824" s="242"/>
      <c r="O824" s="242"/>
      <c r="P824" s="242"/>
      <c r="Q824" s="242"/>
      <c r="R824" s="242"/>
      <c r="S824" s="242"/>
      <c r="T824" s="24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4" t="s">
        <v>153</v>
      </c>
      <c r="AU824" s="244" t="s">
        <v>87</v>
      </c>
      <c r="AV824" s="13" t="s">
        <v>85</v>
      </c>
      <c r="AW824" s="13" t="s">
        <v>39</v>
      </c>
      <c r="AX824" s="13" t="s">
        <v>78</v>
      </c>
      <c r="AY824" s="244" t="s">
        <v>141</v>
      </c>
    </row>
    <row r="825" s="13" customFormat="1">
      <c r="A825" s="13"/>
      <c r="B825" s="234"/>
      <c r="C825" s="235"/>
      <c r="D825" s="236" t="s">
        <v>153</v>
      </c>
      <c r="E825" s="237" t="s">
        <v>32</v>
      </c>
      <c r="F825" s="238" t="s">
        <v>411</v>
      </c>
      <c r="G825" s="235"/>
      <c r="H825" s="237" t="s">
        <v>32</v>
      </c>
      <c r="I825" s="239"/>
      <c r="J825" s="235"/>
      <c r="K825" s="235"/>
      <c r="L825" s="240"/>
      <c r="M825" s="241"/>
      <c r="N825" s="242"/>
      <c r="O825" s="242"/>
      <c r="P825" s="242"/>
      <c r="Q825" s="242"/>
      <c r="R825" s="242"/>
      <c r="S825" s="242"/>
      <c r="T825" s="24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4" t="s">
        <v>153</v>
      </c>
      <c r="AU825" s="244" t="s">
        <v>87</v>
      </c>
      <c r="AV825" s="13" t="s">
        <v>85</v>
      </c>
      <c r="AW825" s="13" t="s">
        <v>39</v>
      </c>
      <c r="AX825" s="13" t="s">
        <v>78</v>
      </c>
      <c r="AY825" s="244" t="s">
        <v>141</v>
      </c>
    </row>
    <row r="826" s="14" customFormat="1">
      <c r="A826" s="14"/>
      <c r="B826" s="245"/>
      <c r="C826" s="246"/>
      <c r="D826" s="236" t="s">
        <v>153</v>
      </c>
      <c r="E826" s="247" t="s">
        <v>32</v>
      </c>
      <c r="F826" s="248" t="s">
        <v>412</v>
      </c>
      <c r="G826" s="246"/>
      <c r="H826" s="249">
        <v>232.00200000000001</v>
      </c>
      <c r="I826" s="250"/>
      <c r="J826" s="246"/>
      <c r="K826" s="246"/>
      <c r="L826" s="251"/>
      <c r="M826" s="252"/>
      <c r="N826" s="253"/>
      <c r="O826" s="253"/>
      <c r="P826" s="253"/>
      <c r="Q826" s="253"/>
      <c r="R826" s="253"/>
      <c r="S826" s="253"/>
      <c r="T826" s="254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5" t="s">
        <v>153</v>
      </c>
      <c r="AU826" s="255" t="s">
        <v>87</v>
      </c>
      <c r="AV826" s="14" t="s">
        <v>87</v>
      </c>
      <c r="AW826" s="14" t="s">
        <v>39</v>
      </c>
      <c r="AX826" s="14" t="s">
        <v>78</v>
      </c>
      <c r="AY826" s="255" t="s">
        <v>141</v>
      </c>
    </row>
    <row r="827" s="16" customFormat="1">
      <c r="A827" s="16"/>
      <c r="B827" s="267"/>
      <c r="C827" s="268"/>
      <c r="D827" s="236" t="s">
        <v>153</v>
      </c>
      <c r="E827" s="269" t="s">
        <v>32</v>
      </c>
      <c r="F827" s="270" t="s">
        <v>287</v>
      </c>
      <c r="G827" s="268"/>
      <c r="H827" s="271">
        <v>232.00200000000001</v>
      </c>
      <c r="I827" s="272"/>
      <c r="J827" s="268"/>
      <c r="K827" s="268"/>
      <c r="L827" s="273"/>
      <c r="M827" s="274"/>
      <c r="N827" s="275"/>
      <c r="O827" s="275"/>
      <c r="P827" s="275"/>
      <c r="Q827" s="275"/>
      <c r="R827" s="275"/>
      <c r="S827" s="275"/>
      <c r="T827" s="276"/>
      <c r="U827" s="16"/>
      <c r="V827" s="16"/>
      <c r="W827" s="16"/>
      <c r="X827" s="16"/>
      <c r="Y827" s="16"/>
      <c r="Z827" s="16"/>
      <c r="AA827" s="16"/>
      <c r="AB827" s="16"/>
      <c r="AC827" s="16"/>
      <c r="AD827" s="16"/>
      <c r="AE827" s="16"/>
      <c r="AT827" s="277" t="s">
        <v>153</v>
      </c>
      <c r="AU827" s="277" t="s">
        <v>87</v>
      </c>
      <c r="AV827" s="16" t="s">
        <v>230</v>
      </c>
      <c r="AW827" s="16" t="s">
        <v>39</v>
      </c>
      <c r="AX827" s="16" t="s">
        <v>78</v>
      </c>
      <c r="AY827" s="277" t="s">
        <v>141</v>
      </c>
    </row>
    <row r="828" s="13" customFormat="1">
      <c r="A828" s="13"/>
      <c r="B828" s="234"/>
      <c r="C828" s="235"/>
      <c r="D828" s="236" t="s">
        <v>153</v>
      </c>
      <c r="E828" s="237" t="s">
        <v>32</v>
      </c>
      <c r="F828" s="238" t="s">
        <v>413</v>
      </c>
      <c r="G828" s="235"/>
      <c r="H828" s="237" t="s">
        <v>32</v>
      </c>
      <c r="I828" s="239"/>
      <c r="J828" s="235"/>
      <c r="K828" s="235"/>
      <c r="L828" s="240"/>
      <c r="M828" s="241"/>
      <c r="N828" s="242"/>
      <c r="O828" s="242"/>
      <c r="P828" s="242"/>
      <c r="Q828" s="242"/>
      <c r="R828" s="242"/>
      <c r="S828" s="242"/>
      <c r="T828" s="24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4" t="s">
        <v>153</v>
      </c>
      <c r="AU828" s="244" t="s">
        <v>87</v>
      </c>
      <c r="AV828" s="13" t="s">
        <v>85</v>
      </c>
      <c r="AW828" s="13" t="s">
        <v>39</v>
      </c>
      <c r="AX828" s="13" t="s">
        <v>78</v>
      </c>
      <c r="AY828" s="244" t="s">
        <v>141</v>
      </c>
    </row>
    <row r="829" s="13" customFormat="1">
      <c r="A829" s="13"/>
      <c r="B829" s="234"/>
      <c r="C829" s="235"/>
      <c r="D829" s="236" t="s">
        <v>153</v>
      </c>
      <c r="E829" s="237" t="s">
        <v>32</v>
      </c>
      <c r="F829" s="238" t="s">
        <v>414</v>
      </c>
      <c r="G829" s="235"/>
      <c r="H829" s="237" t="s">
        <v>32</v>
      </c>
      <c r="I829" s="239"/>
      <c r="J829" s="235"/>
      <c r="K829" s="235"/>
      <c r="L829" s="240"/>
      <c r="M829" s="241"/>
      <c r="N829" s="242"/>
      <c r="O829" s="242"/>
      <c r="P829" s="242"/>
      <c r="Q829" s="242"/>
      <c r="R829" s="242"/>
      <c r="S829" s="242"/>
      <c r="T829" s="24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4" t="s">
        <v>153</v>
      </c>
      <c r="AU829" s="244" t="s">
        <v>87</v>
      </c>
      <c r="AV829" s="13" t="s">
        <v>85</v>
      </c>
      <c r="AW829" s="13" t="s">
        <v>39</v>
      </c>
      <c r="AX829" s="13" t="s">
        <v>78</v>
      </c>
      <c r="AY829" s="244" t="s">
        <v>141</v>
      </c>
    </row>
    <row r="830" s="14" customFormat="1">
      <c r="A830" s="14"/>
      <c r="B830" s="245"/>
      <c r="C830" s="246"/>
      <c r="D830" s="236" t="s">
        <v>153</v>
      </c>
      <c r="E830" s="247" t="s">
        <v>32</v>
      </c>
      <c r="F830" s="248" t="s">
        <v>415</v>
      </c>
      <c r="G830" s="246"/>
      <c r="H830" s="249">
        <v>97.001000000000005</v>
      </c>
      <c r="I830" s="250"/>
      <c r="J830" s="246"/>
      <c r="K830" s="246"/>
      <c r="L830" s="251"/>
      <c r="M830" s="252"/>
      <c r="N830" s="253"/>
      <c r="O830" s="253"/>
      <c r="P830" s="253"/>
      <c r="Q830" s="253"/>
      <c r="R830" s="253"/>
      <c r="S830" s="253"/>
      <c r="T830" s="25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5" t="s">
        <v>153</v>
      </c>
      <c r="AU830" s="255" t="s">
        <v>87</v>
      </c>
      <c r="AV830" s="14" t="s">
        <v>87</v>
      </c>
      <c r="AW830" s="14" t="s">
        <v>39</v>
      </c>
      <c r="AX830" s="14" t="s">
        <v>78</v>
      </c>
      <c r="AY830" s="255" t="s">
        <v>141</v>
      </c>
    </row>
    <row r="831" s="13" customFormat="1">
      <c r="A831" s="13"/>
      <c r="B831" s="234"/>
      <c r="C831" s="235"/>
      <c r="D831" s="236" t="s">
        <v>153</v>
      </c>
      <c r="E831" s="237" t="s">
        <v>32</v>
      </c>
      <c r="F831" s="238" t="s">
        <v>416</v>
      </c>
      <c r="G831" s="235"/>
      <c r="H831" s="237" t="s">
        <v>32</v>
      </c>
      <c r="I831" s="239"/>
      <c r="J831" s="235"/>
      <c r="K831" s="235"/>
      <c r="L831" s="240"/>
      <c r="M831" s="241"/>
      <c r="N831" s="242"/>
      <c r="O831" s="242"/>
      <c r="P831" s="242"/>
      <c r="Q831" s="242"/>
      <c r="R831" s="242"/>
      <c r="S831" s="242"/>
      <c r="T831" s="24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4" t="s">
        <v>153</v>
      </c>
      <c r="AU831" s="244" t="s">
        <v>87</v>
      </c>
      <c r="AV831" s="13" t="s">
        <v>85</v>
      </c>
      <c r="AW831" s="13" t="s">
        <v>39</v>
      </c>
      <c r="AX831" s="13" t="s">
        <v>78</v>
      </c>
      <c r="AY831" s="244" t="s">
        <v>141</v>
      </c>
    </row>
    <row r="832" s="14" customFormat="1">
      <c r="A832" s="14"/>
      <c r="B832" s="245"/>
      <c r="C832" s="246"/>
      <c r="D832" s="236" t="s">
        <v>153</v>
      </c>
      <c r="E832" s="247" t="s">
        <v>32</v>
      </c>
      <c r="F832" s="248" t="s">
        <v>417</v>
      </c>
      <c r="G832" s="246"/>
      <c r="H832" s="249">
        <v>-21.75</v>
      </c>
      <c r="I832" s="250"/>
      <c r="J832" s="246"/>
      <c r="K832" s="246"/>
      <c r="L832" s="251"/>
      <c r="M832" s="252"/>
      <c r="N832" s="253"/>
      <c r="O832" s="253"/>
      <c r="P832" s="253"/>
      <c r="Q832" s="253"/>
      <c r="R832" s="253"/>
      <c r="S832" s="253"/>
      <c r="T832" s="254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5" t="s">
        <v>153</v>
      </c>
      <c r="AU832" s="255" t="s">
        <v>87</v>
      </c>
      <c r="AV832" s="14" t="s">
        <v>87</v>
      </c>
      <c r="AW832" s="14" t="s">
        <v>39</v>
      </c>
      <c r="AX832" s="14" t="s">
        <v>78</v>
      </c>
      <c r="AY832" s="255" t="s">
        <v>141</v>
      </c>
    </row>
    <row r="833" s="13" customFormat="1">
      <c r="A833" s="13"/>
      <c r="B833" s="234"/>
      <c r="C833" s="235"/>
      <c r="D833" s="236" t="s">
        <v>153</v>
      </c>
      <c r="E833" s="237" t="s">
        <v>32</v>
      </c>
      <c r="F833" s="238" t="s">
        <v>418</v>
      </c>
      <c r="G833" s="235"/>
      <c r="H833" s="237" t="s">
        <v>32</v>
      </c>
      <c r="I833" s="239"/>
      <c r="J833" s="235"/>
      <c r="K833" s="235"/>
      <c r="L833" s="240"/>
      <c r="M833" s="241"/>
      <c r="N833" s="242"/>
      <c r="O833" s="242"/>
      <c r="P833" s="242"/>
      <c r="Q833" s="242"/>
      <c r="R833" s="242"/>
      <c r="S833" s="242"/>
      <c r="T833" s="24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4" t="s">
        <v>153</v>
      </c>
      <c r="AU833" s="244" t="s">
        <v>87</v>
      </c>
      <c r="AV833" s="13" t="s">
        <v>85</v>
      </c>
      <c r="AW833" s="13" t="s">
        <v>39</v>
      </c>
      <c r="AX833" s="13" t="s">
        <v>78</v>
      </c>
      <c r="AY833" s="244" t="s">
        <v>141</v>
      </c>
    </row>
    <row r="834" s="14" customFormat="1">
      <c r="A834" s="14"/>
      <c r="B834" s="245"/>
      <c r="C834" s="246"/>
      <c r="D834" s="236" t="s">
        <v>153</v>
      </c>
      <c r="E834" s="247" t="s">
        <v>32</v>
      </c>
      <c r="F834" s="248" t="s">
        <v>419</v>
      </c>
      <c r="G834" s="246"/>
      <c r="H834" s="249">
        <v>4.7359999999999998</v>
      </c>
      <c r="I834" s="250"/>
      <c r="J834" s="246"/>
      <c r="K834" s="246"/>
      <c r="L834" s="251"/>
      <c r="M834" s="252"/>
      <c r="N834" s="253"/>
      <c r="O834" s="253"/>
      <c r="P834" s="253"/>
      <c r="Q834" s="253"/>
      <c r="R834" s="253"/>
      <c r="S834" s="253"/>
      <c r="T834" s="25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5" t="s">
        <v>153</v>
      </c>
      <c r="AU834" s="255" t="s">
        <v>87</v>
      </c>
      <c r="AV834" s="14" t="s">
        <v>87</v>
      </c>
      <c r="AW834" s="14" t="s">
        <v>39</v>
      </c>
      <c r="AX834" s="14" t="s">
        <v>78</v>
      </c>
      <c r="AY834" s="255" t="s">
        <v>141</v>
      </c>
    </row>
    <row r="835" s="13" customFormat="1">
      <c r="A835" s="13"/>
      <c r="B835" s="234"/>
      <c r="C835" s="235"/>
      <c r="D835" s="236" t="s">
        <v>153</v>
      </c>
      <c r="E835" s="237" t="s">
        <v>32</v>
      </c>
      <c r="F835" s="238" t="s">
        <v>420</v>
      </c>
      <c r="G835" s="235"/>
      <c r="H835" s="237" t="s">
        <v>32</v>
      </c>
      <c r="I835" s="239"/>
      <c r="J835" s="235"/>
      <c r="K835" s="235"/>
      <c r="L835" s="240"/>
      <c r="M835" s="241"/>
      <c r="N835" s="242"/>
      <c r="O835" s="242"/>
      <c r="P835" s="242"/>
      <c r="Q835" s="242"/>
      <c r="R835" s="242"/>
      <c r="S835" s="242"/>
      <c r="T835" s="24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4" t="s">
        <v>153</v>
      </c>
      <c r="AU835" s="244" t="s">
        <v>87</v>
      </c>
      <c r="AV835" s="13" t="s">
        <v>85</v>
      </c>
      <c r="AW835" s="13" t="s">
        <v>39</v>
      </c>
      <c r="AX835" s="13" t="s">
        <v>78</v>
      </c>
      <c r="AY835" s="244" t="s">
        <v>141</v>
      </c>
    </row>
    <row r="836" s="14" customFormat="1">
      <c r="A836" s="14"/>
      <c r="B836" s="245"/>
      <c r="C836" s="246"/>
      <c r="D836" s="236" t="s">
        <v>153</v>
      </c>
      <c r="E836" s="247" t="s">
        <v>32</v>
      </c>
      <c r="F836" s="248" t="s">
        <v>421</v>
      </c>
      <c r="G836" s="246"/>
      <c r="H836" s="249">
        <v>94.192999999999998</v>
      </c>
      <c r="I836" s="250"/>
      <c r="J836" s="246"/>
      <c r="K836" s="246"/>
      <c r="L836" s="251"/>
      <c r="M836" s="252"/>
      <c r="N836" s="253"/>
      <c r="O836" s="253"/>
      <c r="P836" s="253"/>
      <c r="Q836" s="253"/>
      <c r="R836" s="253"/>
      <c r="S836" s="253"/>
      <c r="T836" s="25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5" t="s">
        <v>153</v>
      </c>
      <c r="AU836" s="255" t="s">
        <v>87</v>
      </c>
      <c r="AV836" s="14" t="s">
        <v>87</v>
      </c>
      <c r="AW836" s="14" t="s">
        <v>39</v>
      </c>
      <c r="AX836" s="14" t="s">
        <v>78</v>
      </c>
      <c r="AY836" s="255" t="s">
        <v>141</v>
      </c>
    </row>
    <row r="837" s="13" customFormat="1">
      <c r="A837" s="13"/>
      <c r="B837" s="234"/>
      <c r="C837" s="235"/>
      <c r="D837" s="236" t="s">
        <v>153</v>
      </c>
      <c r="E837" s="237" t="s">
        <v>32</v>
      </c>
      <c r="F837" s="238" t="s">
        <v>422</v>
      </c>
      <c r="G837" s="235"/>
      <c r="H837" s="237" t="s">
        <v>32</v>
      </c>
      <c r="I837" s="239"/>
      <c r="J837" s="235"/>
      <c r="K837" s="235"/>
      <c r="L837" s="240"/>
      <c r="M837" s="241"/>
      <c r="N837" s="242"/>
      <c r="O837" s="242"/>
      <c r="P837" s="242"/>
      <c r="Q837" s="242"/>
      <c r="R837" s="242"/>
      <c r="S837" s="242"/>
      <c r="T837" s="24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4" t="s">
        <v>153</v>
      </c>
      <c r="AU837" s="244" t="s">
        <v>87</v>
      </c>
      <c r="AV837" s="13" t="s">
        <v>85</v>
      </c>
      <c r="AW837" s="13" t="s">
        <v>39</v>
      </c>
      <c r="AX837" s="13" t="s">
        <v>78</v>
      </c>
      <c r="AY837" s="244" t="s">
        <v>141</v>
      </c>
    </row>
    <row r="838" s="14" customFormat="1">
      <c r="A838" s="14"/>
      <c r="B838" s="245"/>
      <c r="C838" s="246"/>
      <c r="D838" s="236" t="s">
        <v>153</v>
      </c>
      <c r="E838" s="247" t="s">
        <v>32</v>
      </c>
      <c r="F838" s="248" t="s">
        <v>423</v>
      </c>
      <c r="G838" s="246"/>
      <c r="H838" s="249">
        <v>-6.6870000000000003</v>
      </c>
      <c r="I838" s="250"/>
      <c r="J838" s="246"/>
      <c r="K838" s="246"/>
      <c r="L838" s="251"/>
      <c r="M838" s="252"/>
      <c r="N838" s="253"/>
      <c r="O838" s="253"/>
      <c r="P838" s="253"/>
      <c r="Q838" s="253"/>
      <c r="R838" s="253"/>
      <c r="S838" s="253"/>
      <c r="T838" s="254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5" t="s">
        <v>153</v>
      </c>
      <c r="AU838" s="255" t="s">
        <v>87</v>
      </c>
      <c r="AV838" s="14" t="s">
        <v>87</v>
      </c>
      <c r="AW838" s="14" t="s">
        <v>39</v>
      </c>
      <c r="AX838" s="14" t="s">
        <v>78</v>
      </c>
      <c r="AY838" s="255" t="s">
        <v>141</v>
      </c>
    </row>
    <row r="839" s="13" customFormat="1">
      <c r="A839" s="13"/>
      <c r="B839" s="234"/>
      <c r="C839" s="235"/>
      <c r="D839" s="236" t="s">
        <v>153</v>
      </c>
      <c r="E839" s="237" t="s">
        <v>32</v>
      </c>
      <c r="F839" s="238" t="s">
        <v>424</v>
      </c>
      <c r="G839" s="235"/>
      <c r="H839" s="237" t="s">
        <v>32</v>
      </c>
      <c r="I839" s="239"/>
      <c r="J839" s="235"/>
      <c r="K839" s="235"/>
      <c r="L839" s="240"/>
      <c r="M839" s="241"/>
      <c r="N839" s="242"/>
      <c r="O839" s="242"/>
      <c r="P839" s="242"/>
      <c r="Q839" s="242"/>
      <c r="R839" s="242"/>
      <c r="S839" s="242"/>
      <c r="T839" s="24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4" t="s">
        <v>153</v>
      </c>
      <c r="AU839" s="244" t="s">
        <v>87</v>
      </c>
      <c r="AV839" s="13" t="s">
        <v>85</v>
      </c>
      <c r="AW839" s="13" t="s">
        <v>39</v>
      </c>
      <c r="AX839" s="13" t="s">
        <v>78</v>
      </c>
      <c r="AY839" s="244" t="s">
        <v>141</v>
      </c>
    </row>
    <row r="840" s="14" customFormat="1">
      <c r="A840" s="14"/>
      <c r="B840" s="245"/>
      <c r="C840" s="246"/>
      <c r="D840" s="236" t="s">
        <v>153</v>
      </c>
      <c r="E840" s="247" t="s">
        <v>32</v>
      </c>
      <c r="F840" s="248" t="s">
        <v>425</v>
      </c>
      <c r="G840" s="246"/>
      <c r="H840" s="249">
        <v>235.00700000000001</v>
      </c>
      <c r="I840" s="250"/>
      <c r="J840" s="246"/>
      <c r="K840" s="246"/>
      <c r="L840" s="251"/>
      <c r="M840" s="252"/>
      <c r="N840" s="253"/>
      <c r="O840" s="253"/>
      <c r="P840" s="253"/>
      <c r="Q840" s="253"/>
      <c r="R840" s="253"/>
      <c r="S840" s="253"/>
      <c r="T840" s="25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5" t="s">
        <v>153</v>
      </c>
      <c r="AU840" s="255" t="s">
        <v>87</v>
      </c>
      <c r="AV840" s="14" t="s">
        <v>87</v>
      </c>
      <c r="AW840" s="14" t="s">
        <v>39</v>
      </c>
      <c r="AX840" s="14" t="s">
        <v>78</v>
      </c>
      <c r="AY840" s="255" t="s">
        <v>141</v>
      </c>
    </row>
    <row r="841" s="13" customFormat="1">
      <c r="A841" s="13"/>
      <c r="B841" s="234"/>
      <c r="C841" s="235"/>
      <c r="D841" s="236" t="s">
        <v>153</v>
      </c>
      <c r="E841" s="237" t="s">
        <v>32</v>
      </c>
      <c r="F841" s="238" t="s">
        <v>426</v>
      </c>
      <c r="G841" s="235"/>
      <c r="H841" s="237" t="s">
        <v>32</v>
      </c>
      <c r="I841" s="239"/>
      <c r="J841" s="235"/>
      <c r="K841" s="235"/>
      <c r="L841" s="240"/>
      <c r="M841" s="241"/>
      <c r="N841" s="242"/>
      <c r="O841" s="242"/>
      <c r="P841" s="242"/>
      <c r="Q841" s="242"/>
      <c r="R841" s="242"/>
      <c r="S841" s="242"/>
      <c r="T841" s="24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4" t="s">
        <v>153</v>
      </c>
      <c r="AU841" s="244" t="s">
        <v>87</v>
      </c>
      <c r="AV841" s="13" t="s">
        <v>85</v>
      </c>
      <c r="AW841" s="13" t="s">
        <v>39</v>
      </c>
      <c r="AX841" s="13" t="s">
        <v>78</v>
      </c>
      <c r="AY841" s="244" t="s">
        <v>141</v>
      </c>
    </row>
    <row r="842" s="14" customFormat="1">
      <c r="A842" s="14"/>
      <c r="B842" s="245"/>
      <c r="C842" s="246"/>
      <c r="D842" s="236" t="s">
        <v>153</v>
      </c>
      <c r="E842" s="247" t="s">
        <v>32</v>
      </c>
      <c r="F842" s="248" t="s">
        <v>427</v>
      </c>
      <c r="G842" s="246"/>
      <c r="H842" s="249">
        <v>155.52799999999999</v>
      </c>
      <c r="I842" s="250"/>
      <c r="J842" s="246"/>
      <c r="K842" s="246"/>
      <c r="L842" s="251"/>
      <c r="M842" s="252"/>
      <c r="N842" s="253"/>
      <c r="O842" s="253"/>
      <c r="P842" s="253"/>
      <c r="Q842" s="253"/>
      <c r="R842" s="253"/>
      <c r="S842" s="253"/>
      <c r="T842" s="254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5" t="s">
        <v>153</v>
      </c>
      <c r="AU842" s="255" t="s">
        <v>87</v>
      </c>
      <c r="AV842" s="14" t="s">
        <v>87</v>
      </c>
      <c r="AW842" s="14" t="s">
        <v>39</v>
      </c>
      <c r="AX842" s="14" t="s">
        <v>78</v>
      </c>
      <c r="AY842" s="255" t="s">
        <v>141</v>
      </c>
    </row>
    <row r="843" s="14" customFormat="1">
      <c r="A843" s="14"/>
      <c r="B843" s="245"/>
      <c r="C843" s="246"/>
      <c r="D843" s="236" t="s">
        <v>153</v>
      </c>
      <c r="E843" s="247" t="s">
        <v>32</v>
      </c>
      <c r="F843" s="248" t="s">
        <v>428</v>
      </c>
      <c r="G843" s="246"/>
      <c r="H843" s="249">
        <v>48.615000000000002</v>
      </c>
      <c r="I843" s="250"/>
      <c r="J843" s="246"/>
      <c r="K843" s="246"/>
      <c r="L843" s="251"/>
      <c r="M843" s="252"/>
      <c r="N843" s="253"/>
      <c r="O843" s="253"/>
      <c r="P843" s="253"/>
      <c r="Q843" s="253"/>
      <c r="R843" s="253"/>
      <c r="S843" s="253"/>
      <c r="T843" s="254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5" t="s">
        <v>153</v>
      </c>
      <c r="AU843" s="255" t="s">
        <v>87</v>
      </c>
      <c r="AV843" s="14" t="s">
        <v>87</v>
      </c>
      <c r="AW843" s="14" t="s">
        <v>39</v>
      </c>
      <c r="AX843" s="14" t="s">
        <v>78</v>
      </c>
      <c r="AY843" s="255" t="s">
        <v>141</v>
      </c>
    </row>
    <row r="844" s="13" customFormat="1">
      <c r="A844" s="13"/>
      <c r="B844" s="234"/>
      <c r="C844" s="235"/>
      <c r="D844" s="236" t="s">
        <v>153</v>
      </c>
      <c r="E844" s="237" t="s">
        <v>32</v>
      </c>
      <c r="F844" s="238" t="s">
        <v>429</v>
      </c>
      <c r="G844" s="235"/>
      <c r="H844" s="237" t="s">
        <v>32</v>
      </c>
      <c r="I844" s="239"/>
      <c r="J844" s="235"/>
      <c r="K844" s="235"/>
      <c r="L844" s="240"/>
      <c r="M844" s="241"/>
      <c r="N844" s="242"/>
      <c r="O844" s="242"/>
      <c r="P844" s="242"/>
      <c r="Q844" s="242"/>
      <c r="R844" s="242"/>
      <c r="S844" s="242"/>
      <c r="T844" s="24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4" t="s">
        <v>153</v>
      </c>
      <c r="AU844" s="244" t="s">
        <v>87</v>
      </c>
      <c r="AV844" s="13" t="s">
        <v>85</v>
      </c>
      <c r="AW844" s="13" t="s">
        <v>39</v>
      </c>
      <c r="AX844" s="13" t="s">
        <v>78</v>
      </c>
      <c r="AY844" s="244" t="s">
        <v>141</v>
      </c>
    </row>
    <row r="845" s="14" customFormat="1">
      <c r="A845" s="14"/>
      <c r="B845" s="245"/>
      <c r="C845" s="246"/>
      <c r="D845" s="236" t="s">
        <v>153</v>
      </c>
      <c r="E845" s="247" t="s">
        <v>32</v>
      </c>
      <c r="F845" s="248" t="s">
        <v>430</v>
      </c>
      <c r="G845" s="246"/>
      <c r="H845" s="249">
        <v>219.24500000000001</v>
      </c>
      <c r="I845" s="250"/>
      <c r="J845" s="246"/>
      <c r="K845" s="246"/>
      <c r="L845" s="251"/>
      <c r="M845" s="252"/>
      <c r="N845" s="253"/>
      <c r="O845" s="253"/>
      <c r="P845" s="253"/>
      <c r="Q845" s="253"/>
      <c r="R845" s="253"/>
      <c r="S845" s="253"/>
      <c r="T845" s="25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5" t="s">
        <v>153</v>
      </c>
      <c r="AU845" s="255" t="s">
        <v>87</v>
      </c>
      <c r="AV845" s="14" t="s">
        <v>87</v>
      </c>
      <c r="AW845" s="14" t="s">
        <v>39</v>
      </c>
      <c r="AX845" s="14" t="s">
        <v>78</v>
      </c>
      <c r="AY845" s="255" t="s">
        <v>141</v>
      </c>
    </row>
    <row r="846" s="14" customFormat="1">
      <c r="A846" s="14"/>
      <c r="B846" s="245"/>
      <c r="C846" s="246"/>
      <c r="D846" s="236" t="s">
        <v>153</v>
      </c>
      <c r="E846" s="247" t="s">
        <v>32</v>
      </c>
      <c r="F846" s="248" t="s">
        <v>431</v>
      </c>
      <c r="G846" s="246"/>
      <c r="H846" s="249">
        <v>-0.378</v>
      </c>
      <c r="I846" s="250"/>
      <c r="J846" s="246"/>
      <c r="K846" s="246"/>
      <c r="L846" s="251"/>
      <c r="M846" s="252"/>
      <c r="N846" s="253"/>
      <c r="O846" s="253"/>
      <c r="P846" s="253"/>
      <c r="Q846" s="253"/>
      <c r="R846" s="253"/>
      <c r="S846" s="253"/>
      <c r="T846" s="25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5" t="s">
        <v>153</v>
      </c>
      <c r="AU846" s="255" t="s">
        <v>87</v>
      </c>
      <c r="AV846" s="14" t="s">
        <v>87</v>
      </c>
      <c r="AW846" s="14" t="s">
        <v>39</v>
      </c>
      <c r="AX846" s="14" t="s">
        <v>78</v>
      </c>
      <c r="AY846" s="255" t="s">
        <v>141</v>
      </c>
    </row>
    <row r="847" s="16" customFormat="1">
      <c r="A847" s="16"/>
      <c r="B847" s="267"/>
      <c r="C847" s="268"/>
      <c r="D847" s="236" t="s">
        <v>153</v>
      </c>
      <c r="E847" s="269" t="s">
        <v>32</v>
      </c>
      <c r="F847" s="270" t="s">
        <v>287</v>
      </c>
      <c r="G847" s="268"/>
      <c r="H847" s="271">
        <v>825.50999999999999</v>
      </c>
      <c r="I847" s="272"/>
      <c r="J847" s="268"/>
      <c r="K847" s="268"/>
      <c r="L847" s="273"/>
      <c r="M847" s="274"/>
      <c r="N847" s="275"/>
      <c r="O847" s="275"/>
      <c r="P847" s="275"/>
      <c r="Q847" s="275"/>
      <c r="R847" s="275"/>
      <c r="S847" s="275"/>
      <c r="T847" s="276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T847" s="277" t="s">
        <v>153</v>
      </c>
      <c r="AU847" s="277" t="s">
        <v>87</v>
      </c>
      <c r="AV847" s="16" t="s">
        <v>230</v>
      </c>
      <c r="AW847" s="16" t="s">
        <v>39</v>
      </c>
      <c r="AX847" s="16" t="s">
        <v>78</v>
      </c>
      <c r="AY847" s="277" t="s">
        <v>141</v>
      </c>
    </row>
    <row r="848" s="13" customFormat="1">
      <c r="A848" s="13"/>
      <c r="B848" s="234"/>
      <c r="C848" s="235"/>
      <c r="D848" s="236" t="s">
        <v>153</v>
      </c>
      <c r="E848" s="237" t="s">
        <v>32</v>
      </c>
      <c r="F848" s="238" t="s">
        <v>645</v>
      </c>
      <c r="G848" s="235"/>
      <c r="H848" s="237" t="s">
        <v>32</v>
      </c>
      <c r="I848" s="239"/>
      <c r="J848" s="235"/>
      <c r="K848" s="235"/>
      <c r="L848" s="240"/>
      <c r="M848" s="241"/>
      <c r="N848" s="242"/>
      <c r="O848" s="242"/>
      <c r="P848" s="242"/>
      <c r="Q848" s="242"/>
      <c r="R848" s="242"/>
      <c r="S848" s="242"/>
      <c r="T848" s="24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4" t="s">
        <v>153</v>
      </c>
      <c r="AU848" s="244" t="s">
        <v>87</v>
      </c>
      <c r="AV848" s="13" t="s">
        <v>85</v>
      </c>
      <c r="AW848" s="13" t="s">
        <v>39</v>
      </c>
      <c r="AX848" s="13" t="s">
        <v>78</v>
      </c>
      <c r="AY848" s="244" t="s">
        <v>141</v>
      </c>
    </row>
    <row r="849" s="14" customFormat="1">
      <c r="A849" s="14"/>
      <c r="B849" s="245"/>
      <c r="C849" s="246"/>
      <c r="D849" s="236" t="s">
        <v>153</v>
      </c>
      <c r="E849" s="247" t="s">
        <v>32</v>
      </c>
      <c r="F849" s="248" t="s">
        <v>646</v>
      </c>
      <c r="G849" s="246"/>
      <c r="H849" s="249">
        <v>825.50999999999999</v>
      </c>
      <c r="I849" s="250"/>
      <c r="J849" s="246"/>
      <c r="K849" s="246"/>
      <c r="L849" s="251"/>
      <c r="M849" s="252"/>
      <c r="N849" s="253"/>
      <c r="O849" s="253"/>
      <c r="P849" s="253"/>
      <c r="Q849" s="253"/>
      <c r="R849" s="253"/>
      <c r="S849" s="253"/>
      <c r="T849" s="25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5" t="s">
        <v>153</v>
      </c>
      <c r="AU849" s="255" t="s">
        <v>87</v>
      </c>
      <c r="AV849" s="14" t="s">
        <v>87</v>
      </c>
      <c r="AW849" s="14" t="s">
        <v>39</v>
      </c>
      <c r="AX849" s="14" t="s">
        <v>78</v>
      </c>
      <c r="AY849" s="255" t="s">
        <v>141</v>
      </c>
    </row>
    <row r="850" s="15" customFormat="1">
      <c r="A850" s="15"/>
      <c r="B850" s="256"/>
      <c r="C850" s="257"/>
      <c r="D850" s="236" t="s">
        <v>153</v>
      </c>
      <c r="E850" s="258" t="s">
        <v>32</v>
      </c>
      <c r="F850" s="259" t="s">
        <v>223</v>
      </c>
      <c r="G850" s="257"/>
      <c r="H850" s="260">
        <v>1883.0219999999999</v>
      </c>
      <c r="I850" s="261"/>
      <c r="J850" s="257"/>
      <c r="K850" s="257"/>
      <c r="L850" s="262"/>
      <c r="M850" s="263"/>
      <c r="N850" s="264"/>
      <c r="O850" s="264"/>
      <c r="P850" s="264"/>
      <c r="Q850" s="264"/>
      <c r="R850" s="264"/>
      <c r="S850" s="264"/>
      <c r="T850" s="265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266" t="s">
        <v>153</v>
      </c>
      <c r="AU850" s="266" t="s">
        <v>87</v>
      </c>
      <c r="AV850" s="15" t="s">
        <v>149</v>
      </c>
      <c r="AW850" s="15" t="s">
        <v>39</v>
      </c>
      <c r="AX850" s="15" t="s">
        <v>85</v>
      </c>
      <c r="AY850" s="266" t="s">
        <v>141</v>
      </c>
    </row>
    <row r="851" s="2" customFormat="1" ht="16.5" customHeight="1">
      <c r="A851" s="42"/>
      <c r="B851" s="43"/>
      <c r="C851" s="278" t="s">
        <v>647</v>
      </c>
      <c r="D851" s="278" t="s">
        <v>305</v>
      </c>
      <c r="E851" s="279" t="s">
        <v>648</v>
      </c>
      <c r="F851" s="280" t="s">
        <v>649</v>
      </c>
      <c r="G851" s="281" t="s">
        <v>147</v>
      </c>
      <c r="H851" s="282">
        <v>236.642</v>
      </c>
      <c r="I851" s="283"/>
      <c r="J851" s="284">
        <f>ROUND(I851*H851,2)</f>
        <v>0</v>
      </c>
      <c r="K851" s="280" t="s">
        <v>148</v>
      </c>
      <c r="L851" s="285"/>
      <c r="M851" s="286" t="s">
        <v>32</v>
      </c>
      <c r="N851" s="287" t="s">
        <v>49</v>
      </c>
      <c r="O851" s="88"/>
      <c r="P851" s="225">
        <f>O851*H851</f>
        <v>0</v>
      </c>
      <c r="Q851" s="225">
        <v>0.0042599999999999999</v>
      </c>
      <c r="R851" s="225">
        <f>Q851*H851</f>
        <v>1.00809492</v>
      </c>
      <c r="S851" s="225">
        <v>0</v>
      </c>
      <c r="T851" s="226">
        <f>S851*H851</f>
        <v>0</v>
      </c>
      <c r="U851" s="42"/>
      <c r="V851" s="42"/>
      <c r="W851" s="42"/>
      <c r="X851" s="42"/>
      <c r="Y851" s="42"/>
      <c r="Z851" s="42"/>
      <c r="AA851" s="42"/>
      <c r="AB851" s="42"/>
      <c r="AC851" s="42"/>
      <c r="AD851" s="42"/>
      <c r="AE851" s="42"/>
      <c r="AR851" s="227" t="s">
        <v>522</v>
      </c>
      <c r="AT851" s="227" t="s">
        <v>305</v>
      </c>
      <c r="AU851" s="227" t="s">
        <v>87</v>
      </c>
      <c r="AY851" s="20" t="s">
        <v>141</v>
      </c>
      <c r="BE851" s="228">
        <f>IF(N851="základní",J851,0)</f>
        <v>0</v>
      </c>
      <c r="BF851" s="228">
        <f>IF(N851="snížená",J851,0)</f>
        <v>0</v>
      </c>
      <c r="BG851" s="228">
        <f>IF(N851="zákl. přenesená",J851,0)</f>
        <v>0</v>
      </c>
      <c r="BH851" s="228">
        <f>IF(N851="sníž. přenesená",J851,0)</f>
        <v>0</v>
      </c>
      <c r="BI851" s="228">
        <f>IF(N851="nulová",J851,0)</f>
        <v>0</v>
      </c>
      <c r="BJ851" s="20" t="s">
        <v>85</v>
      </c>
      <c r="BK851" s="228">
        <f>ROUND(I851*H851,2)</f>
        <v>0</v>
      </c>
      <c r="BL851" s="20" t="s">
        <v>355</v>
      </c>
      <c r="BM851" s="227" t="s">
        <v>650</v>
      </c>
    </row>
    <row r="852" s="13" customFormat="1">
      <c r="A852" s="13"/>
      <c r="B852" s="234"/>
      <c r="C852" s="235"/>
      <c r="D852" s="236" t="s">
        <v>153</v>
      </c>
      <c r="E852" s="237" t="s">
        <v>32</v>
      </c>
      <c r="F852" s="238" t="s">
        <v>409</v>
      </c>
      <c r="G852" s="235"/>
      <c r="H852" s="237" t="s">
        <v>32</v>
      </c>
      <c r="I852" s="239"/>
      <c r="J852" s="235"/>
      <c r="K852" s="235"/>
      <c r="L852" s="240"/>
      <c r="M852" s="241"/>
      <c r="N852" s="242"/>
      <c r="O852" s="242"/>
      <c r="P852" s="242"/>
      <c r="Q852" s="242"/>
      <c r="R852" s="242"/>
      <c r="S852" s="242"/>
      <c r="T852" s="24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4" t="s">
        <v>153</v>
      </c>
      <c r="AU852" s="244" t="s">
        <v>87</v>
      </c>
      <c r="AV852" s="13" t="s">
        <v>85</v>
      </c>
      <c r="AW852" s="13" t="s">
        <v>39</v>
      </c>
      <c r="AX852" s="13" t="s">
        <v>78</v>
      </c>
      <c r="AY852" s="244" t="s">
        <v>141</v>
      </c>
    </row>
    <row r="853" s="13" customFormat="1">
      <c r="A853" s="13"/>
      <c r="B853" s="234"/>
      <c r="C853" s="235"/>
      <c r="D853" s="236" t="s">
        <v>153</v>
      </c>
      <c r="E853" s="237" t="s">
        <v>32</v>
      </c>
      <c r="F853" s="238" t="s">
        <v>410</v>
      </c>
      <c r="G853" s="235"/>
      <c r="H853" s="237" t="s">
        <v>32</v>
      </c>
      <c r="I853" s="239"/>
      <c r="J853" s="235"/>
      <c r="K853" s="235"/>
      <c r="L853" s="240"/>
      <c r="M853" s="241"/>
      <c r="N853" s="242"/>
      <c r="O853" s="242"/>
      <c r="P853" s="242"/>
      <c r="Q853" s="242"/>
      <c r="R853" s="242"/>
      <c r="S853" s="242"/>
      <c r="T853" s="24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4" t="s">
        <v>153</v>
      </c>
      <c r="AU853" s="244" t="s">
        <v>87</v>
      </c>
      <c r="AV853" s="13" t="s">
        <v>85</v>
      </c>
      <c r="AW853" s="13" t="s">
        <v>39</v>
      </c>
      <c r="AX853" s="13" t="s">
        <v>78</v>
      </c>
      <c r="AY853" s="244" t="s">
        <v>141</v>
      </c>
    </row>
    <row r="854" s="13" customFormat="1">
      <c r="A854" s="13"/>
      <c r="B854" s="234"/>
      <c r="C854" s="235"/>
      <c r="D854" s="236" t="s">
        <v>153</v>
      </c>
      <c r="E854" s="237" t="s">
        <v>32</v>
      </c>
      <c r="F854" s="238" t="s">
        <v>411</v>
      </c>
      <c r="G854" s="235"/>
      <c r="H854" s="237" t="s">
        <v>32</v>
      </c>
      <c r="I854" s="239"/>
      <c r="J854" s="235"/>
      <c r="K854" s="235"/>
      <c r="L854" s="240"/>
      <c r="M854" s="241"/>
      <c r="N854" s="242"/>
      <c r="O854" s="242"/>
      <c r="P854" s="242"/>
      <c r="Q854" s="242"/>
      <c r="R854" s="242"/>
      <c r="S854" s="242"/>
      <c r="T854" s="24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4" t="s">
        <v>153</v>
      </c>
      <c r="AU854" s="244" t="s">
        <v>87</v>
      </c>
      <c r="AV854" s="13" t="s">
        <v>85</v>
      </c>
      <c r="AW854" s="13" t="s">
        <v>39</v>
      </c>
      <c r="AX854" s="13" t="s">
        <v>78</v>
      </c>
      <c r="AY854" s="244" t="s">
        <v>141</v>
      </c>
    </row>
    <row r="855" s="14" customFormat="1">
      <c r="A855" s="14"/>
      <c r="B855" s="245"/>
      <c r="C855" s="246"/>
      <c r="D855" s="236" t="s">
        <v>153</v>
      </c>
      <c r="E855" s="247" t="s">
        <v>32</v>
      </c>
      <c r="F855" s="248" t="s">
        <v>412</v>
      </c>
      <c r="G855" s="246"/>
      <c r="H855" s="249">
        <v>232.00200000000001</v>
      </c>
      <c r="I855" s="250"/>
      <c r="J855" s="246"/>
      <c r="K855" s="246"/>
      <c r="L855" s="251"/>
      <c r="M855" s="252"/>
      <c r="N855" s="253"/>
      <c r="O855" s="253"/>
      <c r="P855" s="253"/>
      <c r="Q855" s="253"/>
      <c r="R855" s="253"/>
      <c r="S855" s="253"/>
      <c r="T855" s="25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5" t="s">
        <v>153</v>
      </c>
      <c r="AU855" s="255" t="s">
        <v>87</v>
      </c>
      <c r="AV855" s="14" t="s">
        <v>87</v>
      </c>
      <c r="AW855" s="14" t="s">
        <v>39</v>
      </c>
      <c r="AX855" s="14" t="s">
        <v>85</v>
      </c>
      <c r="AY855" s="255" t="s">
        <v>141</v>
      </c>
    </row>
    <row r="856" s="14" customFormat="1">
      <c r="A856" s="14"/>
      <c r="B856" s="245"/>
      <c r="C856" s="246"/>
      <c r="D856" s="236" t="s">
        <v>153</v>
      </c>
      <c r="E856" s="246"/>
      <c r="F856" s="248" t="s">
        <v>651</v>
      </c>
      <c r="G856" s="246"/>
      <c r="H856" s="249">
        <v>236.642</v>
      </c>
      <c r="I856" s="250"/>
      <c r="J856" s="246"/>
      <c r="K856" s="246"/>
      <c r="L856" s="251"/>
      <c r="M856" s="252"/>
      <c r="N856" s="253"/>
      <c r="O856" s="253"/>
      <c r="P856" s="253"/>
      <c r="Q856" s="253"/>
      <c r="R856" s="253"/>
      <c r="S856" s="253"/>
      <c r="T856" s="254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5" t="s">
        <v>153</v>
      </c>
      <c r="AU856" s="255" t="s">
        <v>87</v>
      </c>
      <c r="AV856" s="14" t="s">
        <v>87</v>
      </c>
      <c r="AW856" s="14" t="s">
        <v>4</v>
      </c>
      <c r="AX856" s="14" t="s">
        <v>85</v>
      </c>
      <c r="AY856" s="255" t="s">
        <v>141</v>
      </c>
    </row>
    <row r="857" s="2" customFormat="1" ht="16.5" customHeight="1">
      <c r="A857" s="42"/>
      <c r="B857" s="43"/>
      <c r="C857" s="278" t="s">
        <v>652</v>
      </c>
      <c r="D857" s="278" t="s">
        <v>305</v>
      </c>
      <c r="E857" s="279" t="s">
        <v>653</v>
      </c>
      <c r="F857" s="280" t="s">
        <v>654</v>
      </c>
      <c r="G857" s="281" t="s">
        <v>147</v>
      </c>
      <c r="H857" s="282">
        <v>1684.04</v>
      </c>
      <c r="I857" s="283"/>
      <c r="J857" s="284">
        <f>ROUND(I857*H857,2)</f>
        <v>0</v>
      </c>
      <c r="K857" s="280" t="s">
        <v>148</v>
      </c>
      <c r="L857" s="285"/>
      <c r="M857" s="286" t="s">
        <v>32</v>
      </c>
      <c r="N857" s="287" t="s">
        <v>49</v>
      </c>
      <c r="O857" s="88"/>
      <c r="P857" s="225">
        <f>O857*H857</f>
        <v>0</v>
      </c>
      <c r="Q857" s="225">
        <v>0.0048599999999999997</v>
      </c>
      <c r="R857" s="225">
        <f>Q857*H857</f>
        <v>8.1844343999999989</v>
      </c>
      <c r="S857" s="225">
        <v>0</v>
      </c>
      <c r="T857" s="226">
        <f>S857*H857</f>
        <v>0</v>
      </c>
      <c r="U857" s="42"/>
      <c r="V857" s="42"/>
      <c r="W857" s="42"/>
      <c r="X857" s="42"/>
      <c r="Y857" s="42"/>
      <c r="Z857" s="42"/>
      <c r="AA857" s="42"/>
      <c r="AB857" s="42"/>
      <c r="AC857" s="42"/>
      <c r="AD857" s="42"/>
      <c r="AE857" s="42"/>
      <c r="AR857" s="227" t="s">
        <v>522</v>
      </c>
      <c r="AT857" s="227" t="s">
        <v>305</v>
      </c>
      <c r="AU857" s="227" t="s">
        <v>87</v>
      </c>
      <c r="AY857" s="20" t="s">
        <v>141</v>
      </c>
      <c r="BE857" s="228">
        <f>IF(N857="základní",J857,0)</f>
        <v>0</v>
      </c>
      <c r="BF857" s="228">
        <f>IF(N857="snížená",J857,0)</f>
        <v>0</v>
      </c>
      <c r="BG857" s="228">
        <f>IF(N857="zákl. přenesená",J857,0)</f>
        <v>0</v>
      </c>
      <c r="BH857" s="228">
        <f>IF(N857="sníž. přenesená",J857,0)</f>
        <v>0</v>
      </c>
      <c r="BI857" s="228">
        <f>IF(N857="nulová",J857,0)</f>
        <v>0</v>
      </c>
      <c r="BJ857" s="20" t="s">
        <v>85</v>
      </c>
      <c r="BK857" s="228">
        <f>ROUND(I857*H857,2)</f>
        <v>0</v>
      </c>
      <c r="BL857" s="20" t="s">
        <v>355</v>
      </c>
      <c r="BM857" s="227" t="s">
        <v>655</v>
      </c>
    </row>
    <row r="858" s="13" customFormat="1">
      <c r="A858" s="13"/>
      <c r="B858" s="234"/>
      <c r="C858" s="235"/>
      <c r="D858" s="236" t="s">
        <v>153</v>
      </c>
      <c r="E858" s="237" t="s">
        <v>32</v>
      </c>
      <c r="F858" s="238" t="s">
        <v>409</v>
      </c>
      <c r="G858" s="235"/>
      <c r="H858" s="237" t="s">
        <v>32</v>
      </c>
      <c r="I858" s="239"/>
      <c r="J858" s="235"/>
      <c r="K858" s="235"/>
      <c r="L858" s="240"/>
      <c r="M858" s="241"/>
      <c r="N858" s="242"/>
      <c r="O858" s="242"/>
      <c r="P858" s="242"/>
      <c r="Q858" s="242"/>
      <c r="R858" s="242"/>
      <c r="S858" s="242"/>
      <c r="T858" s="24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4" t="s">
        <v>153</v>
      </c>
      <c r="AU858" s="244" t="s">
        <v>87</v>
      </c>
      <c r="AV858" s="13" t="s">
        <v>85</v>
      </c>
      <c r="AW858" s="13" t="s">
        <v>39</v>
      </c>
      <c r="AX858" s="13" t="s">
        <v>78</v>
      </c>
      <c r="AY858" s="244" t="s">
        <v>141</v>
      </c>
    </row>
    <row r="859" s="13" customFormat="1">
      <c r="A859" s="13"/>
      <c r="B859" s="234"/>
      <c r="C859" s="235"/>
      <c r="D859" s="236" t="s">
        <v>153</v>
      </c>
      <c r="E859" s="237" t="s">
        <v>32</v>
      </c>
      <c r="F859" s="238" t="s">
        <v>413</v>
      </c>
      <c r="G859" s="235"/>
      <c r="H859" s="237" t="s">
        <v>32</v>
      </c>
      <c r="I859" s="239"/>
      <c r="J859" s="235"/>
      <c r="K859" s="235"/>
      <c r="L859" s="240"/>
      <c r="M859" s="241"/>
      <c r="N859" s="242"/>
      <c r="O859" s="242"/>
      <c r="P859" s="242"/>
      <c r="Q859" s="242"/>
      <c r="R859" s="242"/>
      <c r="S859" s="242"/>
      <c r="T859" s="24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4" t="s">
        <v>153</v>
      </c>
      <c r="AU859" s="244" t="s">
        <v>87</v>
      </c>
      <c r="AV859" s="13" t="s">
        <v>85</v>
      </c>
      <c r="AW859" s="13" t="s">
        <v>39</v>
      </c>
      <c r="AX859" s="13" t="s">
        <v>78</v>
      </c>
      <c r="AY859" s="244" t="s">
        <v>141</v>
      </c>
    </row>
    <row r="860" s="13" customFormat="1">
      <c r="A860" s="13"/>
      <c r="B860" s="234"/>
      <c r="C860" s="235"/>
      <c r="D860" s="236" t="s">
        <v>153</v>
      </c>
      <c r="E860" s="237" t="s">
        <v>32</v>
      </c>
      <c r="F860" s="238" t="s">
        <v>414</v>
      </c>
      <c r="G860" s="235"/>
      <c r="H860" s="237" t="s">
        <v>32</v>
      </c>
      <c r="I860" s="239"/>
      <c r="J860" s="235"/>
      <c r="K860" s="235"/>
      <c r="L860" s="240"/>
      <c r="M860" s="241"/>
      <c r="N860" s="242"/>
      <c r="O860" s="242"/>
      <c r="P860" s="242"/>
      <c r="Q860" s="242"/>
      <c r="R860" s="242"/>
      <c r="S860" s="242"/>
      <c r="T860" s="24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4" t="s">
        <v>153</v>
      </c>
      <c r="AU860" s="244" t="s">
        <v>87</v>
      </c>
      <c r="AV860" s="13" t="s">
        <v>85</v>
      </c>
      <c r="AW860" s="13" t="s">
        <v>39</v>
      </c>
      <c r="AX860" s="13" t="s">
        <v>78</v>
      </c>
      <c r="AY860" s="244" t="s">
        <v>141</v>
      </c>
    </row>
    <row r="861" s="14" customFormat="1">
      <c r="A861" s="14"/>
      <c r="B861" s="245"/>
      <c r="C861" s="246"/>
      <c r="D861" s="236" t="s">
        <v>153</v>
      </c>
      <c r="E861" s="247" t="s">
        <v>32</v>
      </c>
      <c r="F861" s="248" t="s">
        <v>415</v>
      </c>
      <c r="G861" s="246"/>
      <c r="H861" s="249">
        <v>97.001000000000005</v>
      </c>
      <c r="I861" s="250"/>
      <c r="J861" s="246"/>
      <c r="K861" s="246"/>
      <c r="L861" s="251"/>
      <c r="M861" s="252"/>
      <c r="N861" s="253"/>
      <c r="O861" s="253"/>
      <c r="P861" s="253"/>
      <c r="Q861" s="253"/>
      <c r="R861" s="253"/>
      <c r="S861" s="253"/>
      <c r="T861" s="254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5" t="s">
        <v>153</v>
      </c>
      <c r="AU861" s="255" t="s">
        <v>87</v>
      </c>
      <c r="AV861" s="14" t="s">
        <v>87</v>
      </c>
      <c r="AW861" s="14" t="s">
        <v>39</v>
      </c>
      <c r="AX861" s="14" t="s">
        <v>78</v>
      </c>
      <c r="AY861" s="255" t="s">
        <v>141</v>
      </c>
    </row>
    <row r="862" s="13" customFormat="1">
      <c r="A862" s="13"/>
      <c r="B862" s="234"/>
      <c r="C862" s="235"/>
      <c r="D862" s="236" t="s">
        <v>153</v>
      </c>
      <c r="E862" s="237" t="s">
        <v>32</v>
      </c>
      <c r="F862" s="238" t="s">
        <v>416</v>
      </c>
      <c r="G862" s="235"/>
      <c r="H862" s="237" t="s">
        <v>32</v>
      </c>
      <c r="I862" s="239"/>
      <c r="J862" s="235"/>
      <c r="K862" s="235"/>
      <c r="L862" s="240"/>
      <c r="M862" s="241"/>
      <c r="N862" s="242"/>
      <c r="O862" s="242"/>
      <c r="P862" s="242"/>
      <c r="Q862" s="242"/>
      <c r="R862" s="242"/>
      <c r="S862" s="242"/>
      <c r="T862" s="24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4" t="s">
        <v>153</v>
      </c>
      <c r="AU862" s="244" t="s">
        <v>87</v>
      </c>
      <c r="AV862" s="13" t="s">
        <v>85</v>
      </c>
      <c r="AW862" s="13" t="s">
        <v>39</v>
      </c>
      <c r="AX862" s="13" t="s">
        <v>78</v>
      </c>
      <c r="AY862" s="244" t="s">
        <v>141</v>
      </c>
    </row>
    <row r="863" s="14" customFormat="1">
      <c r="A863" s="14"/>
      <c r="B863" s="245"/>
      <c r="C863" s="246"/>
      <c r="D863" s="236" t="s">
        <v>153</v>
      </c>
      <c r="E863" s="247" t="s">
        <v>32</v>
      </c>
      <c r="F863" s="248" t="s">
        <v>417</v>
      </c>
      <c r="G863" s="246"/>
      <c r="H863" s="249">
        <v>-21.75</v>
      </c>
      <c r="I863" s="250"/>
      <c r="J863" s="246"/>
      <c r="K863" s="246"/>
      <c r="L863" s="251"/>
      <c r="M863" s="252"/>
      <c r="N863" s="253"/>
      <c r="O863" s="253"/>
      <c r="P863" s="253"/>
      <c r="Q863" s="253"/>
      <c r="R863" s="253"/>
      <c r="S863" s="253"/>
      <c r="T863" s="25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5" t="s">
        <v>153</v>
      </c>
      <c r="AU863" s="255" t="s">
        <v>87</v>
      </c>
      <c r="AV863" s="14" t="s">
        <v>87</v>
      </c>
      <c r="AW863" s="14" t="s">
        <v>39</v>
      </c>
      <c r="AX863" s="14" t="s">
        <v>78</v>
      </c>
      <c r="AY863" s="255" t="s">
        <v>141</v>
      </c>
    </row>
    <row r="864" s="13" customFormat="1">
      <c r="A864" s="13"/>
      <c r="B864" s="234"/>
      <c r="C864" s="235"/>
      <c r="D864" s="236" t="s">
        <v>153</v>
      </c>
      <c r="E864" s="237" t="s">
        <v>32</v>
      </c>
      <c r="F864" s="238" t="s">
        <v>418</v>
      </c>
      <c r="G864" s="235"/>
      <c r="H864" s="237" t="s">
        <v>32</v>
      </c>
      <c r="I864" s="239"/>
      <c r="J864" s="235"/>
      <c r="K864" s="235"/>
      <c r="L864" s="240"/>
      <c r="M864" s="241"/>
      <c r="N864" s="242"/>
      <c r="O864" s="242"/>
      <c r="P864" s="242"/>
      <c r="Q864" s="242"/>
      <c r="R864" s="242"/>
      <c r="S864" s="242"/>
      <c r="T864" s="24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4" t="s">
        <v>153</v>
      </c>
      <c r="AU864" s="244" t="s">
        <v>87</v>
      </c>
      <c r="AV864" s="13" t="s">
        <v>85</v>
      </c>
      <c r="AW864" s="13" t="s">
        <v>39</v>
      </c>
      <c r="AX864" s="13" t="s">
        <v>78</v>
      </c>
      <c r="AY864" s="244" t="s">
        <v>141</v>
      </c>
    </row>
    <row r="865" s="14" customFormat="1">
      <c r="A865" s="14"/>
      <c r="B865" s="245"/>
      <c r="C865" s="246"/>
      <c r="D865" s="236" t="s">
        <v>153</v>
      </c>
      <c r="E865" s="247" t="s">
        <v>32</v>
      </c>
      <c r="F865" s="248" t="s">
        <v>419</v>
      </c>
      <c r="G865" s="246"/>
      <c r="H865" s="249">
        <v>4.7359999999999998</v>
      </c>
      <c r="I865" s="250"/>
      <c r="J865" s="246"/>
      <c r="K865" s="246"/>
      <c r="L865" s="251"/>
      <c r="M865" s="252"/>
      <c r="N865" s="253"/>
      <c r="O865" s="253"/>
      <c r="P865" s="253"/>
      <c r="Q865" s="253"/>
      <c r="R865" s="253"/>
      <c r="S865" s="253"/>
      <c r="T865" s="254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5" t="s">
        <v>153</v>
      </c>
      <c r="AU865" s="255" t="s">
        <v>87</v>
      </c>
      <c r="AV865" s="14" t="s">
        <v>87</v>
      </c>
      <c r="AW865" s="14" t="s">
        <v>39</v>
      </c>
      <c r="AX865" s="14" t="s">
        <v>78</v>
      </c>
      <c r="AY865" s="255" t="s">
        <v>141</v>
      </c>
    </row>
    <row r="866" s="13" customFormat="1">
      <c r="A866" s="13"/>
      <c r="B866" s="234"/>
      <c r="C866" s="235"/>
      <c r="D866" s="236" t="s">
        <v>153</v>
      </c>
      <c r="E866" s="237" t="s">
        <v>32</v>
      </c>
      <c r="F866" s="238" t="s">
        <v>420</v>
      </c>
      <c r="G866" s="235"/>
      <c r="H866" s="237" t="s">
        <v>32</v>
      </c>
      <c r="I866" s="239"/>
      <c r="J866" s="235"/>
      <c r="K866" s="235"/>
      <c r="L866" s="240"/>
      <c r="M866" s="241"/>
      <c r="N866" s="242"/>
      <c r="O866" s="242"/>
      <c r="P866" s="242"/>
      <c r="Q866" s="242"/>
      <c r="R866" s="242"/>
      <c r="S866" s="242"/>
      <c r="T866" s="24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4" t="s">
        <v>153</v>
      </c>
      <c r="AU866" s="244" t="s">
        <v>87</v>
      </c>
      <c r="AV866" s="13" t="s">
        <v>85</v>
      </c>
      <c r="AW866" s="13" t="s">
        <v>39</v>
      </c>
      <c r="AX866" s="13" t="s">
        <v>78</v>
      </c>
      <c r="AY866" s="244" t="s">
        <v>141</v>
      </c>
    </row>
    <row r="867" s="14" customFormat="1">
      <c r="A867" s="14"/>
      <c r="B867" s="245"/>
      <c r="C867" s="246"/>
      <c r="D867" s="236" t="s">
        <v>153</v>
      </c>
      <c r="E867" s="247" t="s">
        <v>32</v>
      </c>
      <c r="F867" s="248" t="s">
        <v>421</v>
      </c>
      <c r="G867" s="246"/>
      <c r="H867" s="249">
        <v>94.192999999999998</v>
      </c>
      <c r="I867" s="250"/>
      <c r="J867" s="246"/>
      <c r="K867" s="246"/>
      <c r="L867" s="251"/>
      <c r="M867" s="252"/>
      <c r="N867" s="253"/>
      <c r="O867" s="253"/>
      <c r="P867" s="253"/>
      <c r="Q867" s="253"/>
      <c r="R867" s="253"/>
      <c r="S867" s="253"/>
      <c r="T867" s="25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5" t="s">
        <v>153</v>
      </c>
      <c r="AU867" s="255" t="s">
        <v>87</v>
      </c>
      <c r="AV867" s="14" t="s">
        <v>87</v>
      </c>
      <c r="AW867" s="14" t="s">
        <v>39</v>
      </c>
      <c r="AX867" s="14" t="s">
        <v>78</v>
      </c>
      <c r="AY867" s="255" t="s">
        <v>141</v>
      </c>
    </row>
    <row r="868" s="13" customFormat="1">
      <c r="A868" s="13"/>
      <c r="B868" s="234"/>
      <c r="C868" s="235"/>
      <c r="D868" s="236" t="s">
        <v>153</v>
      </c>
      <c r="E868" s="237" t="s">
        <v>32</v>
      </c>
      <c r="F868" s="238" t="s">
        <v>422</v>
      </c>
      <c r="G868" s="235"/>
      <c r="H868" s="237" t="s">
        <v>32</v>
      </c>
      <c r="I868" s="239"/>
      <c r="J868" s="235"/>
      <c r="K868" s="235"/>
      <c r="L868" s="240"/>
      <c r="M868" s="241"/>
      <c r="N868" s="242"/>
      <c r="O868" s="242"/>
      <c r="P868" s="242"/>
      <c r="Q868" s="242"/>
      <c r="R868" s="242"/>
      <c r="S868" s="242"/>
      <c r="T868" s="24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4" t="s">
        <v>153</v>
      </c>
      <c r="AU868" s="244" t="s">
        <v>87</v>
      </c>
      <c r="AV868" s="13" t="s">
        <v>85</v>
      </c>
      <c r="AW868" s="13" t="s">
        <v>39</v>
      </c>
      <c r="AX868" s="13" t="s">
        <v>78</v>
      </c>
      <c r="AY868" s="244" t="s">
        <v>141</v>
      </c>
    </row>
    <row r="869" s="14" customFormat="1">
      <c r="A869" s="14"/>
      <c r="B869" s="245"/>
      <c r="C869" s="246"/>
      <c r="D869" s="236" t="s">
        <v>153</v>
      </c>
      <c r="E869" s="247" t="s">
        <v>32</v>
      </c>
      <c r="F869" s="248" t="s">
        <v>423</v>
      </c>
      <c r="G869" s="246"/>
      <c r="H869" s="249">
        <v>-6.6870000000000003</v>
      </c>
      <c r="I869" s="250"/>
      <c r="J869" s="246"/>
      <c r="K869" s="246"/>
      <c r="L869" s="251"/>
      <c r="M869" s="252"/>
      <c r="N869" s="253"/>
      <c r="O869" s="253"/>
      <c r="P869" s="253"/>
      <c r="Q869" s="253"/>
      <c r="R869" s="253"/>
      <c r="S869" s="253"/>
      <c r="T869" s="25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5" t="s">
        <v>153</v>
      </c>
      <c r="AU869" s="255" t="s">
        <v>87</v>
      </c>
      <c r="AV869" s="14" t="s">
        <v>87</v>
      </c>
      <c r="AW869" s="14" t="s">
        <v>39</v>
      </c>
      <c r="AX869" s="14" t="s">
        <v>78</v>
      </c>
      <c r="AY869" s="255" t="s">
        <v>141</v>
      </c>
    </row>
    <row r="870" s="13" customFormat="1">
      <c r="A870" s="13"/>
      <c r="B870" s="234"/>
      <c r="C870" s="235"/>
      <c r="D870" s="236" t="s">
        <v>153</v>
      </c>
      <c r="E870" s="237" t="s">
        <v>32</v>
      </c>
      <c r="F870" s="238" t="s">
        <v>424</v>
      </c>
      <c r="G870" s="235"/>
      <c r="H870" s="237" t="s">
        <v>32</v>
      </c>
      <c r="I870" s="239"/>
      <c r="J870" s="235"/>
      <c r="K870" s="235"/>
      <c r="L870" s="240"/>
      <c r="M870" s="241"/>
      <c r="N870" s="242"/>
      <c r="O870" s="242"/>
      <c r="P870" s="242"/>
      <c r="Q870" s="242"/>
      <c r="R870" s="242"/>
      <c r="S870" s="242"/>
      <c r="T870" s="24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4" t="s">
        <v>153</v>
      </c>
      <c r="AU870" s="244" t="s">
        <v>87</v>
      </c>
      <c r="AV870" s="13" t="s">
        <v>85</v>
      </c>
      <c r="AW870" s="13" t="s">
        <v>39</v>
      </c>
      <c r="AX870" s="13" t="s">
        <v>78</v>
      </c>
      <c r="AY870" s="244" t="s">
        <v>141</v>
      </c>
    </row>
    <row r="871" s="14" customFormat="1">
      <c r="A871" s="14"/>
      <c r="B871" s="245"/>
      <c r="C871" s="246"/>
      <c r="D871" s="236" t="s">
        <v>153</v>
      </c>
      <c r="E871" s="247" t="s">
        <v>32</v>
      </c>
      <c r="F871" s="248" t="s">
        <v>425</v>
      </c>
      <c r="G871" s="246"/>
      <c r="H871" s="249">
        <v>235.00700000000001</v>
      </c>
      <c r="I871" s="250"/>
      <c r="J871" s="246"/>
      <c r="K871" s="246"/>
      <c r="L871" s="251"/>
      <c r="M871" s="252"/>
      <c r="N871" s="253"/>
      <c r="O871" s="253"/>
      <c r="P871" s="253"/>
      <c r="Q871" s="253"/>
      <c r="R871" s="253"/>
      <c r="S871" s="253"/>
      <c r="T871" s="254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5" t="s">
        <v>153</v>
      </c>
      <c r="AU871" s="255" t="s">
        <v>87</v>
      </c>
      <c r="AV871" s="14" t="s">
        <v>87</v>
      </c>
      <c r="AW871" s="14" t="s">
        <v>39</v>
      </c>
      <c r="AX871" s="14" t="s">
        <v>78</v>
      </c>
      <c r="AY871" s="255" t="s">
        <v>141</v>
      </c>
    </row>
    <row r="872" s="13" customFormat="1">
      <c r="A872" s="13"/>
      <c r="B872" s="234"/>
      <c r="C872" s="235"/>
      <c r="D872" s="236" t="s">
        <v>153</v>
      </c>
      <c r="E872" s="237" t="s">
        <v>32</v>
      </c>
      <c r="F872" s="238" t="s">
        <v>426</v>
      </c>
      <c r="G872" s="235"/>
      <c r="H872" s="237" t="s">
        <v>32</v>
      </c>
      <c r="I872" s="239"/>
      <c r="J872" s="235"/>
      <c r="K872" s="235"/>
      <c r="L872" s="240"/>
      <c r="M872" s="241"/>
      <c r="N872" s="242"/>
      <c r="O872" s="242"/>
      <c r="P872" s="242"/>
      <c r="Q872" s="242"/>
      <c r="R872" s="242"/>
      <c r="S872" s="242"/>
      <c r="T872" s="24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4" t="s">
        <v>153</v>
      </c>
      <c r="AU872" s="244" t="s">
        <v>87</v>
      </c>
      <c r="AV872" s="13" t="s">
        <v>85</v>
      </c>
      <c r="AW872" s="13" t="s">
        <v>39</v>
      </c>
      <c r="AX872" s="13" t="s">
        <v>78</v>
      </c>
      <c r="AY872" s="244" t="s">
        <v>141</v>
      </c>
    </row>
    <row r="873" s="14" customFormat="1">
      <c r="A873" s="14"/>
      <c r="B873" s="245"/>
      <c r="C873" s="246"/>
      <c r="D873" s="236" t="s">
        <v>153</v>
      </c>
      <c r="E873" s="247" t="s">
        <v>32</v>
      </c>
      <c r="F873" s="248" t="s">
        <v>427</v>
      </c>
      <c r="G873" s="246"/>
      <c r="H873" s="249">
        <v>155.52799999999999</v>
      </c>
      <c r="I873" s="250"/>
      <c r="J873" s="246"/>
      <c r="K873" s="246"/>
      <c r="L873" s="251"/>
      <c r="M873" s="252"/>
      <c r="N873" s="253"/>
      <c r="O873" s="253"/>
      <c r="P873" s="253"/>
      <c r="Q873" s="253"/>
      <c r="R873" s="253"/>
      <c r="S873" s="253"/>
      <c r="T873" s="25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5" t="s">
        <v>153</v>
      </c>
      <c r="AU873" s="255" t="s">
        <v>87</v>
      </c>
      <c r="AV873" s="14" t="s">
        <v>87</v>
      </c>
      <c r="AW873" s="14" t="s">
        <v>39</v>
      </c>
      <c r="AX873" s="14" t="s">
        <v>78</v>
      </c>
      <c r="AY873" s="255" t="s">
        <v>141</v>
      </c>
    </row>
    <row r="874" s="14" customFormat="1">
      <c r="A874" s="14"/>
      <c r="B874" s="245"/>
      <c r="C874" s="246"/>
      <c r="D874" s="236" t="s">
        <v>153</v>
      </c>
      <c r="E874" s="247" t="s">
        <v>32</v>
      </c>
      <c r="F874" s="248" t="s">
        <v>428</v>
      </c>
      <c r="G874" s="246"/>
      <c r="H874" s="249">
        <v>48.615000000000002</v>
      </c>
      <c r="I874" s="250"/>
      <c r="J874" s="246"/>
      <c r="K874" s="246"/>
      <c r="L874" s="251"/>
      <c r="M874" s="252"/>
      <c r="N874" s="253"/>
      <c r="O874" s="253"/>
      <c r="P874" s="253"/>
      <c r="Q874" s="253"/>
      <c r="R874" s="253"/>
      <c r="S874" s="253"/>
      <c r="T874" s="254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5" t="s">
        <v>153</v>
      </c>
      <c r="AU874" s="255" t="s">
        <v>87</v>
      </c>
      <c r="AV874" s="14" t="s">
        <v>87</v>
      </c>
      <c r="AW874" s="14" t="s">
        <v>39</v>
      </c>
      <c r="AX874" s="14" t="s">
        <v>78</v>
      </c>
      <c r="AY874" s="255" t="s">
        <v>141</v>
      </c>
    </row>
    <row r="875" s="13" customFormat="1">
      <c r="A875" s="13"/>
      <c r="B875" s="234"/>
      <c r="C875" s="235"/>
      <c r="D875" s="236" t="s">
        <v>153</v>
      </c>
      <c r="E875" s="237" t="s">
        <v>32</v>
      </c>
      <c r="F875" s="238" t="s">
        <v>429</v>
      </c>
      <c r="G875" s="235"/>
      <c r="H875" s="237" t="s">
        <v>32</v>
      </c>
      <c r="I875" s="239"/>
      <c r="J875" s="235"/>
      <c r="K875" s="235"/>
      <c r="L875" s="240"/>
      <c r="M875" s="241"/>
      <c r="N875" s="242"/>
      <c r="O875" s="242"/>
      <c r="P875" s="242"/>
      <c r="Q875" s="242"/>
      <c r="R875" s="242"/>
      <c r="S875" s="242"/>
      <c r="T875" s="24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4" t="s">
        <v>153</v>
      </c>
      <c r="AU875" s="244" t="s">
        <v>87</v>
      </c>
      <c r="AV875" s="13" t="s">
        <v>85</v>
      </c>
      <c r="AW875" s="13" t="s">
        <v>39</v>
      </c>
      <c r="AX875" s="13" t="s">
        <v>78</v>
      </c>
      <c r="AY875" s="244" t="s">
        <v>141</v>
      </c>
    </row>
    <row r="876" s="14" customFormat="1">
      <c r="A876" s="14"/>
      <c r="B876" s="245"/>
      <c r="C876" s="246"/>
      <c r="D876" s="236" t="s">
        <v>153</v>
      </c>
      <c r="E876" s="247" t="s">
        <v>32</v>
      </c>
      <c r="F876" s="248" t="s">
        <v>430</v>
      </c>
      <c r="G876" s="246"/>
      <c r="H876" s="249">
        <v>219.24500000000001</v>
      </c>
      <c r="I876" s="250"/>
      <c r="J876" s="246"/>
      <c r="K876" s="246"/>
      <c r="L876" s="251"/>
      <c r="M876" s="252"/>
      <c r="N876" s="253"/>
      <c r="O876" s="253"/>
      <c r="P876" s="253"/>
      <c r="Q876" s="253"/>
      <c r="R876" s="253"/>
      <c r="S876" s="253"/>
      <c r="T876" s="254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5" t="s">
        <v>153</v>
      </c>
      <c r="AU876" s="255" t="s">
        <v>87</v>
      </c>
      <c r="AV876" s="14" t="s">
        <v>87</v>
      </c>
      <c r="AW876" s="14" t="s">
        <v>39</v>
      </c>
      <c r="AX876" s="14" t="s">
        <v>78</v>
      </c>
      <c r="AY876" s="255" t="s">
        <v>141</v>
      </c>
    </row>
    <row r="877" s="14" customFormat="1">
      <c r="A877" s="14"/>
      <c r="B877" s="245"/>
      <c r="C877" s="246"/>
      <c r="D877" s="236" t="s">
        <v>153</v>
      </c>
      <c r="E877" s="247" t="s">
        <v>32</v>
      </c>
      <c r="F877" s="248" t="s">
        <v>431</v>
      </c>
      <c r="G877" s="246"/>
      <c r="H877" s="249">
        <v>-0.378</v>
      </c>
      <c r="I877" s="250"/>
      <c r="J877" s="246"/>
      <c r="K877" s="246"/>
      <c r="L877" s="251"/>
      <c r="M877" s="252"/>
      <c r="N877" s="253"/>
      <c r="O877" s="253"/>
      <c r="P877" s="253"/>
      <c r="Q877" s="253"/>
      <c r="R877" s="253"/>
      <c r="S877" s="253"/>
      <c r="T877" s="254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5" t="s">
        <v>153</v>
      </c>
      <c r="AU877" s="255" t="s">
        <v>87</v>
      </c>
      <c r="AV877" s="14" t="s">
        <v>87</v>
      </c>
      <c r="AW877" s="14" t="s">
        <v>39</v>
      </c>
      <c r="AX877" s="14" t="s">
        <v>78</v>
      </c>
      <c r="AY877" s="255" t="s">
        <v>141</v>
      </c>
    </row>
    <row r="878" s="16" customFormat="1">
      <c r="A878" s="16"/>
      <c r="B878" s="267"/>
      <c r="C878" s="268"/>
      <c r="D878" s="236" t="s">
        <v>153</v>
      </c>
      <c r="E878" s="269" t="s">
        <v>32</v>
      </c>
      <c r="F878" s="270" t="s">
        <v>287</v>
      </c>
      <c r="G878" s="268"/>
      <c r="H878" s="271">
        <v>825.50999999999999</v>
      </c>
      <c r="I878" s="272"/>
      <c r="J878" s="268"/>
      <c r="K878" s="268"/>
      <c r="L878" s="273"/>
      <c r="M878" s="274"/>
      <c r="N878" s="275"/>
      <c r="O878" s="275"/>
      <c r="P878" s="275"/>
      <c r="Q878" s="275"/>
      <c r="R878" s="275"/>
      <c r="S878" s="275"/>
      <c r="T878" s="276"/>
      <c r="U878" s="16"/>
      <c r="V878" s="16"/>
      <c r="W878" s="16"/>
      <c r="X878" s="16"/>
      <c r="Y878" s="16"/>
      <c r="Z878" s="16"/>
      <c r="AA878" s="16"/>
      <c r="AB878" s="16"/>
      <c r="AC878" s="16"/>
      <c r="AD878" s="16"/>
      <c r="AE878" s="16"/>
      <c r="AT878" s="277" t="s">
        <v>153</v>
      </c>
      <c r="AU878" s="277" t="s">
        <v>87</v>
      </c>
      <c r="AV878" s="16" t="s">
        <v>230</v>
      </c>
      <c r="AW878" s="16" t="s">
        <v>39</v>
      </c>
      <c r="AX878" s="16" t="s">
        <v>78</v>
      </c>
      <c r="AY878" s="277" t="s">
        <v>141</v>
      </c>
    </row>
    <row r="879" s="13" customFormat="1">
      <c r="A879" s="13"/>
      <c r="B879" s="234"/>
      <c r="C879" s="235"/>
      <c r="D879" s="236" t="s">
        <v>153</v>
      </c>
      <c r="E879" s="237" t="s">
        <v>32</v>
      </c>
      <c r="F879" s="238" t="s">
        <v>645</v>
      </c>
      <c r="G879" s="235"/>
      <c r="H879" s="237" t="s">
        <v>32</v>
      </c>
      <c r="I879" s="239"/>
      <c r="J879" s="235"/>
      <c r="K879" s="235"/>
      <c r="L879" s="240"/>
      <c r="M879" s="241"/>
      <c r="N879" s="242"/>
      <c r="O879" s="242"/>
      <c r="P879" s="242"/>
      <c r="Q879" s="242"/>
      <c r="R879" s="242"/>
      <c r="S879" s="242"/>
      <c r="T879" s="24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4" t="s">
        <v>153</v>
      </c>
      <c r="AU879" s="244" t="s">
        <v>87</v>
      </c>
      <c r="AV879" s="13" t="s">
        <v>85</v>
      </c>
      <c r="AW879" s="13" t="s">
        <v>39</v>
      </c>
      <c r="AX879" s="13" t="s">
        <v>78</v>
      </c>
      <c r="AY879" s="244" t="s">
        <v>141</v>
      </c>
    </row>
    <row r="880" s="14" customFormat="1">
      <c r="A880" s="14"/>
      <c r="B880" s="245"/>
      <c r="C880" s="246"/>
      <c r="D880" s="236" t="s">
        <v>153</v>
      </c>
      <c r="E880" s="247" t="s">
        <v>32</v>
      </c>
      <c r="F880" s="248" t="s">
        <v>646</v>
      </c>
      <c r="G880" s="246"/>
      <c r="H880" s="249">
        <v>825.50999999999999</v>
      </c>
      <c r="I880" s="250"/>
      <c r="J880" s="246"/>
      <c r="K880" s="246"/>
      <c r="L880" s="251"/>
      <c r="M880" s="252"/>
      <c r="N880" s="253"/>
      <c r="O880" s="253"/>
      <c r="P880" s="253"/>
      <c r="Q880" s="253"/>
      <c r="R880" s="253"/>
      <c r="S880" s="253"/>
      <c r="T880" s="254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5" t="s">
        <v>153</v>
      </c>
      <c r="AU880" s="255" t="s">
        <v>87</v>
      </c>
      <c r="AV880" s="14" t="s">
        <v>87</v>
      </c>
      <c r="AW880" s="14" t="s">
        <v>39</v>
      </c>
      <c r="AX880" s="14" t="s">
        <v>78</v>
      </c>
      <c r="AY880" s="255" t="s">
        <v>141</v>
      </c>
    </row>
    <row r="881" s="15" customFormat="1">
      <c r="A881" s="15"/>
      <c r="B881" s="256"/>
      <c r="C881" s="257"/>
      <c r="D881" s="236" t="s">
        <v>153</v>
      </c>
      <c r="E881" s="258" t="s">
        <v>32</v>
      </c>
      <c r="F881" s="259" t="s">
        <v>223</v>
      </c>
      <c r="G881" s="257"/>
      <c r="H881" s="260">
        <v>1651.02</v>
      </c>
      <c r="I881" s="261"/>
      <c r="J881" s="257"/>
      <c r="K881" s="257"/>
      <c r="L881" s="262"/>
      <c r="M881" s="263"/>
      <c r="N881" s="264"/>
      <c r="O881" s="264"/>
      <c r="P881" s="264"/>
      <c r="Q881" s="264"/>
      <c r="R881" s="264"/>
      <c r="S881" s="264"/>
      <c r="T881" s="265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66" t="s">
        <v>153</v>
      </c>
      <c r="AU881" s="266" t="s">
        <v>87</v>
      </c>
      <c r="AV881" s="15" t="s">
        <v>149</v>
      </c>
      <c r="AW881" s="15" t="s">
        <v>39</v>
      </c>
      <c r="AX881" s="15" t="s">
        <v>85</v>
      </c>
      <c r="AY881" s="266" t="s">
        <v>141</v>
      </c>
    </row>
    <row r="882" s="14" customFormat="1">
      <c r="A882" s="14"/>
      <c r="B882" s="245"/>
      <c r="C882" s="246"/>
      <c r="D882" s="236" t="s">
        <v>153</v>
      </c>
      <c r="E882" s="246"/>
      <c r="F882" s="248" t="s">
        <v>656</v>
      </c>
      <c r="G882" s="246"/>
      <c r="H882" s="249">
        <v>1684.04</v>
      </c>
      <c r="I882" s="250"/>
      <c r="J882" s="246"/>
      <c r="K882" s="246"/>
      <c r="L882" s="251"/>
      <c r="M882" s="252"/>
      <c r="N882" s="253"/>
      <c r="O882" s="253"/>
      <c r="P882" s="253"/>
      <c r="Q882" s="253"/>
      <c r="R882" s="253"/>
      <c r="S882" s="253"/>
      <c r="T882" s="254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5" t="s">
        <v>153</v>
      </c>
      <c r="AU882" s="255" t="s">
        <v>87</v>
      </c>
      <c r="AV882" s="14" t="s">
        <v>87</v>
      </c>
      <c r="AW882" s="14" t="s">
        <v>4</v>
      </c>
      <c r="AX882" s="14" t="s">
        <v>85</v>
      </c>
      <c r="AY882" s="255" t="s">
        <v>141</v>
      </c>
    </row>
    <row r="883" s="2" customFormat="1" ht="16.5" customHeight="1">
      <c r="A883" s="42"/>
      <c r="B883" s="43"/>
      <c r="C883" s="216" t="s">
        <v>657</v>
      </c>
      <c r="D883" s="216" t="s">
        <v>144</v>
      </c>
      <c r="E883" s="217" t="s">
        <v>658</v>
      </c>
      <c r="F883" s="218" t="s">
        <v>659</v>
      </c>
      <c r="G883" s="219" t="s">
        <v>147</v>
      </c>
      <c r="H883" s="220">
        <v>174.58000000000001</v>
      </c>
      <c r="I883" s="221"/>
      <c r="J883" s="222">
        <f>ROUND(I883*H883,2)</f>
        <v>0</v>
      </c>
      <c r="K883" s="218" t="s">
        <v>148</v>
      </c>
      <c r="L883" s="48"/>
      <c r="M883" s="223" t="s">
        <v>32</v>
      </c>
      <c r="N883" s="224" t="s">
        <v>49</v>
      </c>
      <c r="O883" s="88"/>
      <c r="P883" s="225">
        <f>O883*H883</f>
        <v>0</v>
      </c>
      <c r="Q883" s="225">
        <v>0.00024000000000000001</v>
      </c>
      <c r="R883" s="225">
        <f>Q883*H883</f>
        <v>0.041899200000000004</v>
      </c>
      <c r="S883" s="225">
        <v>0</v>
      </c>
      <c r="T883" s="226">
        <f>S883*H883</f>
        <v>0</v>
      </c>
      <c r="U883" s="42"/>
      <c r="V883" s="42"/>
      <c r="W883" s="42"/>
      <c r="X883" s="42"/>
      <c r="Y883" s="42"/>
      <c r="Z883" s="42"/>
      <c r="AA883" s="42"/>
      <c r="AB883" s="42"/>
      <c r="AC883" s="42"/>
      <c r="AD883" s="42"/>
      <c r="AE883" s="42"/>
      <c r="AR883" s="227" t="s">
        <v>355</v>
      </c>
      <c r="AT883" s="227" t="s">
        <v>144</v>
      </c>
      <c r="AU883" s="227" t="s">
        <v>87</v>
      </c>
      <c r="AY883" s="20" t="s">
        <v>141</v>
      </c>
      <c r="BE883" s="228">
        <f>IF(N883="základní",J883,0)</f>
        <v>0</v>
      </c>
      <c r="BF883" s="228">
        <f>IF(N883="snížená",J883,0)</f>
        <v>0</v>
      </c>
      <c r="BG883" s="228">
        <f>IF(N883="zákl. přenesená",J883,0)</f>
        <v>0</v>
      </c>
      <c r="BH883" s="228">
        <f>IF(N883="sníž. přenesená",J883,0)</f>
        <v>0</v>
      </c>
      <c r="BI883" s="228">
        <f>IF(N883="nulová",J883,0)</f>
        <v>0</v>
      </c>
      <c r="BJ883" s="20" t="s">
        <v>85</v>
      </c>
      <c r="BK883" s="228">
        <f>ROUND(I883*H883,2)</f>
        <v>0</v>
      </c>
      <c r="BL883" s="20" t="s">
        <v>355</v>
      </c>
      <c r="BM883" s="227" t="s">
        <v>660</v>
      </c>
    </row>
    <row r="884" s="2" customFormat="1">
      <c r="A884" s="42"/>
      <c r="B884" s="43"/>
      <c r="C884" s="44"/>
      <c r="D884" s="229" t="s">
        <v>151</v>
      </c>
      <c r="E884" s="44"/>
      <c r="F884" s="230" t="s">
        <v>661</v>
      </c>
      <c r="G884" s="44"/>
      <c r="H884" s="44"/>
      <c r="I884" s="231"/>
      <c r="J884" s="44"/>
      <c r="K884" s="44"/>
      <c r="L884" s="48"/>
      <c r="M884" s="232"/>
      <c r="N884" s="233"/>
      <c r="O884" s="88"/>
      <c r="P884" s="88"/>
      <c r="Q884" s="88"/>
      <c r="R884" s="88"/>
      <c r="S884" s="88"/>
      <c r="T884" s="89"/>
      <c r="U884" s="42"/>
      <c r="V884" s="42"/>
      <c r="W884" s="42"/>
      <c r="X884" s="42"/>
      <c r="Y884" s="42"/>
      <c r="Z884" s="42"/>
      <c r="AA884" s="42"/>
      <c r="AB884" s="42"/>
      <c r="AC884" s="42"/>
      <c r="AD884" s="42"/>
      <c r="AE884" s="42"/>
      <c r="AT884" s="20" t="s">
        <v>151</v>
      </c>
      <c r="AU884" s="20" t="s">
        <v>87</v>
      </c>
    </row>
    <row r="885" s="13" customFormat="1">
      <c r="A885" s="13"/>
      <c r="B885" s="234"/>
      <c r="C885" s="235"/>
      <c r="D885" s="236" t="s">
        <v>153</v>
      </c>
      <c r="E885" s="237" t="s">
        <v>32</v>
      </c>
      <c r="F885" s="238" t="s">
        <v>662</v>
      </c>
      <c r="G885" s="235"/>
      <c r="H885" s="237" t="s">
        <v>32</v>
      </c>
      <c r="I885" s="239"/>
      <c r="J885" s="235"/>
      <c r="K885" s="235"/>
      <c r="L885" s="240"/>
      <c r="M885" s="241"/>
      <c r="N885" s="242"/>
      <c r="O885" s="242"/>
      <c r="P885" s="242"/>
      <c r="Q885" s="242"/>
      <c r="R885" s="242"/>
      <c r="S885" s="242"/>
      <c r="T885" s="24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4" t="s">
        <v>153</v>
      </c>
      <c r="AU885" s="244" t="s">
        <v>87</v>
      </c>
      <c r="AV885" s="13" t="s">
        <v>85</v>
      </c>
      <c r="AW885" s="13" t="s">
        <v>39</v>
      </c>
      <c r="AX885" s="13" t="s">
        <v>78</v>
      </c>
      <c r="AY885" s="244" t="s">
        <v>141</v>
      </c>
    </row>
    <row r="886" s="14" customFormat="1">
      <c r="A886" s="14"/>
      <c r="B886" s="245"/>
      <c r="C886" s="246"/>
      <c r="D886" s="236" t="s">
        <v>153</v>
      </c>
      <c r="E886" s="247" t="s">
        <v>32</v>
      </c>
      <c r="F886" s="248" t="s">
        <v>663</v>
      </c>
      <c r="G886" s="246"/>
      <c r="H886" s="249">
        <v>121.73</v>
      </c>
      <c r="I886" s="250"/>
      <c r="J886" s="246"/>
      <c r="K886" s="246"/>
      <c r="L886" s="251"/>
      <c r="M886" s="252"/>
      <c r="N886" s="253"/>
      <c r="O886" s="253"/>
      <c r="P886" s="253"/>
      <c r="Q886" s="253"/>
      <c r="R886" s="253"/>
      <c r="S886" s="253"/>
      <c r="T886" s="254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5" t="s">
        <v>153</v>
      </c>
      <c r="AU886" s="255" t="s">
        <v>87</v>
      </c>
      <c r="AV886" s="14" t="s">
        <v>87</v>
      </c>
      <c r="AW886" s="14" t="s">
        <v>39</v>
      </c>
      <c r="AX886" s="14" t="s">
        <v>78</v>
      </c>
      <c r="AY886" s="255" t="s">
        <v>141</v>
      </c>
    </row>
    <row r="887" s="13" customFormat="1">
      <c r="A887" s="13"/>
      <c r="B887" s="234"/>
      <c r="C887" s="235"/>
      <c r="D887" s="236" t="s">
        <v>153</v>
      </c>
      <c r="E887" s="237" t="s">
        <v>32</v>
      </c>
      <c r="F887" s="238" t="s">
        <v>664</v>
      </c>
      <c r="G887" s="235"/>
      <c r="H887" s="237" t="s">
        <v>32</v>
      </c>
      <c r="I887" s="239"/>
      <c r="J887" s="235"/>
      <c r="K887" s="235"/>
      <c r="L887" s="240"/>
      <c r="M887" s="241"/>
      <c r="N887" s="242"/>
      <c r="O887" s="242"/>
      <c r="P887" s="242"/>
      <c r="Q887" s="242"/>
      <c r="R887" s="242"/>
      <c r="S887" s="242"/>
      <c r="T887" s="24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4" t="s">
        <v>153</v>
      </c>
      <c r="AU887" s="244" t="s">
        <v>87</v>
      </c>
      <c r="AV887" s="13" t="s">
        <v>85</v>
      </c>
      <c r="AW887" s="13" t="s">
        <v>39</v>
      </c>
      <c r="AX887" s="13" t="s">
        <v>78</v>
      </c>
      <c r="AY887" s="244" t="s">
        <v>141</v>
      </c>
    </row>
    <row r="888" s="14" customFormat="1">
      <c r="A888" s="14"/>
      <c r="B888" s="245"/>
      <c r="C888" s="246"/>
      <c r="D888" s="236" t="s">
        <v>153</v>
      </c>
      <c r="E888" s="247" t="s">
        <v>32</v>
      </c>
      <c r="F888" s="248" t="s">
        <v>665</v>
      </c>
      <c r="G888" s="246"/>
      <c r="H888" s="249">
        <v>52.850000000000001</v>
      </c>
      <c r="I888" s="250"/>
      <c r="J888" s="246"/>
      <c r="K888" s="246"/>
      <c r="L888" s="251"/>
      <c r="M888" s="252"/>
      <c r="N888" s="253"/>
      <c r="O888" s="253"/>
      <c r="P888" s="253"/>
      <c r="Q888" s="253"/>
      <c r="R888" s="253"/>
      <c r="S888" s="253"/>
      <c r="T888" s="25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5" t="s">
        <v>153</v>
      </c>
      <c r="AU888" s="255" t="s">
        <v>87</v>
      </c>
      <c r="AV888" s="14" t="s">
        <v>87</v>
      </c>
      <c r="AW888" s="14" t="s">
        <v>39</v>
      </c>
      <c r="AX888" s="14" t="s">
        <v>78</v>
      </c>
      <c r="AY888" s="255" t="s">
        <v>141</v>
      </c>
    </row>
    <row r="889" s="15" customFormat="1">
      <c r="A889" s="15"/>
      <c r="B889" s="256"/>
      <c r="C889" s="257"/>
      <c r="D889" s="236" t="s">
        <v>153</v>
      </c>
      <c r="E889" s="258" t="s">
        <v>32</v>
      </c>
      <c r="F889" s="259" t="s">
        <v>223</v>
      </c>
      <c r="G889" s="257"/>
      <c r="H889" s="260">
        <v>174.58000000000001</v>
      </c>
      <c r="I889" s="261"/>
      <c r="J889" s="257"/>
      <c r="K889" s="257"/>
      <c r="L889" s="262"/>
      <c r="M889" s="263"/>
      <c r="N889" s="264"/>
      <c r="O889" s="264"/>
      <c r="P889" s="264"/>
      <c r="Q889" s="264"/>
      <c r="R889" s="264"/>
      <c r="S889" s="264"/>
      <c r="T889" s="265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66" t="s">
        <v>153</v>
      </c>
      <c r="AU889" s="266" t="s">
        <v>87</v>
      </c>
      <c r="AV889" s="15" t="s">
        <v>149</v>
      </c>
      <c r="AW889" s="15" t="s">
        <v>39</v>
      </c>
      <c r="AX889" s="15" t="s">
        <v>85</v>
      </c>
      <c r="AY889" s="266" t="s">
        <v>141</v>
      </c>
    </row>
    <row r="890" s="2" customFormat="1" ht="16.5" customHeight="1">
      <c r="A890" s="42"/>
      <c r="B890" s="43"/>
      <c r="C890" s="278" t="s">
        <v>666</v>
      </c>
      <c r="D890" s="278" t="s">
        <v>305</v>
      </c>
      <c r="E890" s="279" t="s">
        <v>667</v>
      </c>
      <c r="F890" s="280" t="s">
        <v>668</v>
      </c>
      <c r="G890" s="281" t="s">
        <v>147</v>
      </c>
      <c r="H890" s="282">
        <v>183.309</v>
      </c>
      <c r="I890" s="283"/>
      <c r="J890" s="284">
        <f>ROUND(I890*H890,2)</f>
        <v>0</v>
      </c>
      <c r="K890" s="280" t="s">
        <v>32</v>
      </c>
      <c r="L890" s="285"/>
      <c r="M890" s="286" t="s">
        <v>32</v>
      </c>
      <c r="N890" s="287" t="s">
        <v>49</v>
      </c>
      <c r="O890" s="88"/>
      <c r="P890" s="225">
        <f>O890*H890</f>
        <v>0</v>
      </c>
      <c r="Q890" s="225">
        <v>0.0041999999999999997</v>
      </c>
      <c r="R890" s="225">
        <f>Q890*H890</f>
        <v>0.76989779999999997</v>
      </c>
      <c r="S890" s="225">
        <v>0</v>
      </c>
      <c r="T890" s="226">
        <f>S890*H890</f>
        <v>0</v>
      </c>
      <c r="U890" s="42"/>
      <c r="V890" s="42"/>
      <c r="W890" s="42"/>
      <c r="X890" s="42"/>
      <c r="Y890" s="42"/>
      <c r="Z890" s="42"/>
      <c r="AA890" s="42"/>
      <c r="AB890" s="42"/>
      <c r="AC890" s="42"/>
      <c r="AD890" s="42"/>
      <c r="AE890" s="42"/>
      <c r="AR890" s="227" t="s">
        <v>522</v>
      </c>
      <c r="AT890" s="227" t="s">
        <v>305</v>
      </c>
      <c r="AU890" s="227" t="s">
        <v>87</v>
      </c>
      <c r="AY890" s="20" t="s">
        <v>141</v>
      </c>
      <c r="BE890" s="228">
        <f>IF(N890="základní",J890,0)</f>
        <v>0</v>
      </c>
      <c r="BF890" s="228">
        <f>IF(N890="snížená",J890,0)</f>
        <v>0</v>
      </c>
      <c r="BG890" s="228">
        <f>IF(N890="zákl. přenesená",J890,0)</f>
        <v>0</v>
      </c>
      <c r="BH890" s="228">
        <f>IF(N890="sníž. přenesená",J890,0)</f>
        <v>0</v>
      </c>
      <c r="BI890" s="228">
        <f>IF(N890="nulová",J890,0)</f>
        <v>0</v>
      </c>
      <c r="BJ890" s="20" t="s">
        <v>85</v>
      </c>
      <c r="BK890" s="228">
        <f>ROUND(I890*H890,2)</f>
        <v>0</v>
      </c>
      <c r="BL890" s="20" t="s">
        <v>355</v>
      </c>
      <c r="BM890" s="227" t="s">
        <v>669</v>
      </c>
    </row>
    <row r="891" s="13" customFormat="1">
      <c r="A891" s="13"/>
      <c r="B891" s="234"/>
      <c r="C891" s="235"/>
      <c r="D891" s="236" t="s">
        <v>153</v>
      </c>
      <c r="E891" s="237" t="s">
        <v>32</v>
      </c>
      <c r="F891" s="238" t="s">
        <v>309</v>
      </c>
      <c r="G891" s="235"/>
      <c r="H891" s="237" t="s">
        <v>32</v>
      </c>
      <c r="I891" s="239"/>
      <c r="J891" s="235"/>
      <c r="K891" s="235"/>
      <c r="L891" s="240"/>
      <c r="M891" s="241"/>
      <c r="N891" s="242"/>
      <c r="O891" s="242"/>
      <c r="P891" s="242"/>
      <c r="Q891" s="242"/>
      <c r="R891" s="242"/>
      <c r="S891" s="242"/>
      <c r="T891" s="24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4" t="s">
        <v>153</v>
      </c>
      <c r="AU891" s="244" t="s">
        <v>87</v>
      </c>
      <c r="AV891" s="13" t="s">
        <v>85</v>
      </c>
      <c r="AW891" s="13" t="s">
        <v>39</v>
      </c>
      <c r="AX891" s="13" t="s">
        <v>78</v>
      </c>
      <c r="AY891" s="244" t="s">
        <v>141</v>
      </c>
    </row>
    <row r="892" s="14" customFormat="1">
      <c r="A892" s="14"/>
      <c r="B892" s="245"/>
      <c r="C892" s="246"/>
      <c r="D892" s="236" t="s">
        <v>153</v>
      </c>
      <c r="E892" s="247" t="s">
        <v>32</v>
      </c>
      <c r="F892" s="248" t="s">
        <v>670</v>
      </c>
      <c r="G892" s="246"/>
      <c r="H892" s="249">
        <v>174.58000000000001</v>
      </c>
      <c r="I892" s="250"/>
      <c r="J892" s="246"/>
      <c r="K892" s="246"/>
      <c r="L892" s="251"/>
      <c r="M892" s="252"/>
      <c r="N892" s="253"/>
      <c r="O892" s="253"/>
      <c r="P892" s="253"/>
      <c r="Q892" s="253"/>
      <c r="R892" s="253"/>
      <c r="S892" s="253"/>
      <c r="T892" s="254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5" t="s">
        <v>153</v>
      </c>
      <c r="AU892" s="255" t="s">
        <v>87</v>
      </c>
      <c r="AV892" s="14" t="s">
        <v>87</v>
      </c>
      <c r="AW892" s="14" t="s">
        <v>39</v>
      </c>
      <c r="AX892" s="14" t="s">
        <v>85</v>
      </c>
      <c r="AY892" s="255" t="s">
        <v>141</v>
      </c>
    </row>
    <row r="893" s="14" customFormat="1">
      <c r="A893" s="14"/>
      <c r="B893" s="245"/>
      <c r="C893" s="246"/>
      <c r="D893" s="236" t="s">
        <v>153</v>
      </c>
      <c r="E893" s="246"/>
      <c r="F893" s="248" t="s">
        <v>671</v>
      </c>
      <c r="G893" s="246"/>
      <c r="H893" s="249">
        <v>183.309</v>
      </c>
      <c r="I893" s="250"/>
      <c r="J893" s="246"/>
      <c r="K893" s="246"/>
      <c r="L893" s="251"/>
      <c r="M893" s="252"/>
      <c r="N893" s="253"/>
      <c r="O893" s="253"/>
      <c r="P893" s="253"/>
      <c r="Q893" s="253"/>
      <c r="R893" s="253"/>
      <c r="S893" s="253"/>
      <c r="T893" s="254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5" t="s">
        <v>153</v>
      </c>
      <c r="AU893" s="255" t="s">
        <v>87</v>
      </c>
      <c r="AV893" s="14" t="s">
        <v>87</v>
      </c>
      <c r="AW893" s="14" t="s">
        <v>4</v>
      </c>
      <c r="AX893" s="14" t="s">
        <v>85</v>
      </c>
      <c r="AY893" s="255" t="s">
        <v>141</v>
      </c>
    </row>
    <row r="894" s="2" customFormat="1" ht="24.15" customHeight="1">
      <c r="A894" s="42"/>
      <c r="B894" s="43"/>
      <c r="C894" s="216" t="s">
        <v>672</v>
      </c>
      <c r="D894" s="216" t="s">
        <v>144</v>
      </c>
      <c r="E894" s="217" t="s">
        <v>673</v>
      </c>
      <c r="F894" s="218" t="s">
        <v>674</v>
      </c>
      <c r="G894" s="219" t="s">
        <v>599</v>
      </c>
      <c r="H894" s="220">
        <v>10.004</v>
      </c>
      <c r="I894" s="221"/>
      <c r="J894" s="222">
        <f>ROUND(I894*H894,2)</f>
        <v>0</v>
      </c>
      <c r="K894" s="218" t="s">
        <v>148</v>
      </c>
      <c r="L894" s="48"/>
      <c r="M894" s="223" t="s">
        <v>32</v>
      </c>
      <c r="N894" s="224" t="s">
        <v>49</v>
      </c>
      <c r="O894" s="88"/>
      <c r="P894" s="225">
        <f>O894*H894</f>
        <v>0</v>
      </c>
      <c r="Q894" s="225">
        <v>0</v>
      </c>
      <c r="R894" s="225">
        <f>Q894*H894</f>
        <v>0</v>
      </c>
      <c r="S894" s="225">
        <v>0</v>
      </c>
      <c r="T894" s="226">
        <f>S894*H894</f>
        <v>0</v>
      </c>
      <c r="U894" s="42"/>
      <c r="V894" s="42"/>
      <c r="W894" s="42"/>
      <c r="X894" s="42"/>
      <c r="Y894" s="42"/>
      <c r="Z894" s="42"/>
      <c r="AA894" s="42"/>
      <c r="AB894" s="42"/>
      <c r="AC894" s="42"/>
      <c r="AD894" s="42"/>
      <c r="AE894" s="42"/>
      <c r="AR894" s="227" t="s">
        <v>355</v>
      </c>
      <c r="AT894" s="227" t="s">
        <v>144</v>
      </c>
      <c r="AU894" s="227" t="s">
        <v>87</v>
      </c>
      <c r="AY894" s="20" t="s">
        <v>141</v>
      </c>
      <c r="BE894" s="228">
        <f>IF(N894="základní",J894,0)</f>
        <v>0</v>
      </c>
      <c r="BF894" s="228">
        <f>IF(N894="snížená",J894,0)</f>
        <v>0</v>
      </c>
      <c r="BG894" s="228">
        <f>IF(N894="zákl. přenesená",J894,0)</f>
        <v>0</v>
      </c>
      <c r="BH894" s="228">
        <f>IF(N894="sníž. přenesená",J894,0)</f>
        <v>0</v>
      </c>
      <c r="BI894" s="228">
        <f>IF(N894="nulová",J894,0)</f>
        <v>0</v>
      </c>
      <c r="BJ894" s="20" t="s">
        <v>85</v>
      </c>
      <c r="BK894" s="228">
        <f>ROUND(I894*H894,2)</f>
        <v>0</v>
      </c>
      <c r="BL894" s="20" t="s">
        <v>355</v>
      </c>
      <c r="BM894" s="227" t="s">
        <v>675</v>
      </c>
    </row>
    <row r="895" s="2" customFormat="1">
      <c r="A895" s="42"/>
      <c r="B895" s="43"/>
      <c r="C895" s="44"/>
      <c r="D895" s="229" t="s">
        <v>151</v>
      </c>
      <c r="E895" s="44"/>
      <c r="F895" s="230" t="s">
        <v>676</v>
      </c>
      <c r="G895" s="44"/>
      <c r="H895" s="44"/>
      <c r="I895" s="231"/>
      <c r="J895" s="44"/>
      <c r="K895" s="44"/>
      <c r="L895" s="48"/>
      <c r="M895" s="232"/>
      <c r="N895" s="233"/>
      <c r="O895" s="88"/>
      <c r="P895" s="88"/>
      <c r="Q895" s="88"/>
      <c r="R895" s="88"/>
      <c r="S895" s="88"/>
      <c r="T895" s="89"/>
      <c r="U895" s="42"/>
      <c r="V895" s="42"/>
      <c r="W895" s="42"/>
      <c r="X895" s="42"/>
      <c r="Y895" s="42"/>
      <c r="Z895" s="42"/>
      <c r="AA895" s="42"/>
      <c r="AB895" s="42"/>
      <c r="AC895" s="42"/>
      <c r="AD895" s="42"/>
      <c r="AE895" s="42"/>
      <c r="AT895" s="20" t="s">
        <v>151</v>
      </c>
      <c r="AU895" s="20" t="s">
        <v>87</v>
      </c>
    </row>
    <row r="896" s="2" customFormat="1" ht="24.15" customHeight="1">
      <c r="A896" s="42"/>
      <c r="B896" s="43"/>
      <c r="C896" s="216" t="s">
        <v>677</v>
      </c>
      <c r="D896" s="216" t="s">
        <v>144</v>
      </c>
      <c r="E896" s="217" t="s">
        <v>678</v>
      </c>
      <c r="F896" s="218" t="s">
        <v>679</v>
      </c>
      <c r="G896" s="219" t="s">
        <v>599</v>
      </c>
      <c r="H896" s="220">
        <v>10.004</v>
      </c>
      <c r="I896" s="221"/>
      <c r="J896" s="222">
        <f>ROUND(I896*H896,2)</f>
        <v>0</v>
      </c>
      <c r="K896" s="218" t="s">
        <v>148</v>
      </c>
      <c r="L896" s="48"/>
      <c r="M896" s="223" t="s">
        <v>32</v>
      </c>
      <c r="N896" s="224" t="s">
        <v>49</v>
      </c>
      <c r="O896" s="88"/>
      <c r="P896" s="225">
        <f>O896*H896</f>
        <v>0</v>
      </c>
      <c r="Q896" s="225">
        <v>0</v>
      </c>
      <c r="R896" s="225">
        <f>Q896*H896</f>
        <v>0</v>
      </c>
      <c r="S896" s="225">
        <v>0</v>
      </c>
      <c r="T896" s="226">
        <f>S896*H896</f>
        <v>0</v>
      </c>
      <c r="U896" s="42"/>
      <c r="V896" s="42"/>
      <c r="W896" s="42"/>
      <c r="X896" s="42"/>
      <c r="Y896" s="42"/>
      <c r="Z896" s="42"/>
      <c r="AA896" s="42"/>
      <c r="AB896" s="42"/>
      <c r="AC896" s="42"/>
      <c r="AD896" s="42"/>
      <c r="AE896" s="42"/>
      <c r="AR896" s="227" t="s">
        <v>355</v>
      </c>
      <c r="AT896" s="227" t="s">
        <v>144</v>
      </c>
      <c r="AU896" s="227" t="s">
        <v>87</v>
      </c>
      <c r="AY896" s="20" t="s">
        <v>141</v>
      </c>
      <c r="BE896" s="228">
        <f>IF(N896="základní",J896,0)</f>
        <v>0</v>
      </c>
      <c r="BF896" s="228">
        <f>IF(N896="snížená",J896,0)</f>
        <v>0</v>
      </c>
      <c r="BG896" s="228">
        <f>IF(N896="zákl. přenesená",J896,0)</f>
        <v>0</v>
      </c>
      <c r="BH896" s="228">
        <f>IF(N896="sníž. přenesená",J896,0)</f>
        <v>0</v>
      </c>
      <c r="BI896" s="228">
        <f>IF(N896="nulová",J896,0)</f>
        <v>0</v>
      </c>
      <c r="BJ896" s="20" t="s">
        <v>85</v>
      </c>
      <c r="BK896" s="228">
        <f>ROUND(I896*H896,2)</f>
        <v>0</v>
      </c>
      <c r="BL896" s="20" t="s">
        <v>355</v>
      </c>
      <c r="BM896" s="227" t="s">
        <v>680</v>
      </c>
    </row>
    <row r="897" s="2" customFormat="1">
      <c r="A897" s="42"/>
      <c r="B897" s="43"/>
      <c r="C897" s="44"/>
      <c r="D897" s="229" t="s">
        <v>151</v>
      </c>
      <c r="E897" s="44"/>
      <c r="F897" s="230" t="s">
        <v>681</v>
      </c>
      <c r="G897" s="44"/>
      <c r="H897" s="44"/>
      <c r="I897" s="231"/>
      <c r="J897" s="44"/>
      <c r="K897" s="44"/>
      <c r="L897" s="48"/>
      <c r="M897" s="232"/>
      <c r="N897" s="233"/>
      <c r="O897" s="88"/>
      <c r="P897" s="88"/>
      <c r="Q897" s="88"/>
      <c r="R897" s="88"/>
      <c r="S897" s="88"/>
      <c r="T897" s="89"/>
      <c r="U897" s="42"/>
      <c r="V897" s="42"/>
      <c r="W897" s="42"/>
      <c r="X897" s="42"/>
      <c r="Y897" s="42"/>
      <c r="Z897" s="42"/>
      <c r="AA897" s="42"/>
      <c r="AB897" s="42"/>
      <c r="AC897" s="42"/>
      <c r="AD897" s="42"/>
      <c r="AE897" s="42"/>
      <c r="AT897" s="20" t="s">
        <v>151</v>
      </c>
      <c r="AU897" s="20" t="s">
        <v>87</v>
      </c>
    </row>
    <row r="898" s="12" customFormat="1" ht="22.8" customHeight="1">
      <c r="A898" s="12"/>
      <c r="B898" s="200"/>
      <c r="C898" s="201"/>
      <c r="D898" s="202" t="s">
        <v>77</v>
      </c>
      <c r="E898" s="214" t="s">
        <v>682</v>
      </c>
      <c r="F898" s="214" t="s">
        <v>683</v>
      </c>
      <c r="G898" s="201"/>
      <c r="H898" s="201"/>
      <c r="I898" s="204"/>
      <c r="J898" s="215">
        <f>BK898</f>
        <v>0</v>
      </c>
      <c r="K898" s="201"/>
      <c r="L898" s="206"/>
      <c r="M898" s="207"/>
      <c r="N898" s="208"/>
      <c r="O898" s="208"/>
      <c r="P898" s="209">
        <f>SUM(P899:P999)</f>
        <v>0</v>
      </c>
      <c r="Q898" s="208"/>
      <c r="R898" s="209">
        <f>SUM(R899:R999)</f>
        <v>21.439615459999999</v>
      </c>
      <c r="S898" s="208"/>
      <c r="T898" s="210">
        <f>SUM(T899:T999)</f>
        <v>19.763150000000003</v>
      </c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R898" s="211" t="s">
        <v>87</v>
      </c>
      <c r="AT898" s="212" t="s">
        <v>77</v>
      </c>
      <c r="AU898" s="212" t="s">
        <v>85</v>
      </c>
      <c r="AY898" s="211" t="s">
        <v>141</v>
      </c>
      <c r="BK898" s="213">
        <f>SUM(BK899:BK999)</f>
        <v>0</v>
      </c>
    </row>
    <row r="899" s="2" customFormat="1" ht="21.75" customHeight="1">
      <c r="A899" s="42"/>
      <c r="B899" s="43"/>
      <c r="C899" s="216" t="s">
        <v>684</v>
      </c>
      <c r="D899" s="216" t="s">
        <v>144</v>
      </c>
      <c r="E899" s="217" t="s">
        <v>685</v>
      </c>
      <c r="F899" s="218" t="s">
        <v>686</v>
      </c>
      <c r="G899" s="219" t="s">
        <v>147</v>
      </c>
      <c r="H899" s="220">
        <v>87.290000000000006</v>
      </c>
      <c r="I899" s="221"/>
      <c r="J899" s="222">
        <f>ROUND(I899*H899,2)</f>
        <v>0</v>
      </c>
      <c r="K899" s="218" t="s">
        <v>148</v>
      </c>
      <c r="L899" s="48"/>
      <c r="M899" s="223" t="s">
        <v>32</v>
      </c>
      <c r="N899" s="224" t="s">
        <v>49</v>
      </c>
      <c r="O899" s="88"/>
      <c r="P899" s="225">
        <f>O899*H899</f>
        <v>0</v>
      </c>
      <c r="Q899" s="225">
        <v>0</v>
      </c>
      <c r="R899" s="225">
        <f>Q899*H899</f>
        <v>0</v>
      </c>
      <c r="S899" s="225">
        <v>0</v>
      </c>
      <c r="T899" s="226">
        <f>S899*H899</f>
        <v>0</v>
      </c>
      <c r="U899" s="42"/>
      <c r="V899" s="42"/>
      <c r="W899" s="42"/>
      <c r="X899" s="42"/>
      <c r="Y899" s="42"/>
      <c r="Z899" s="42"/>
      <c r="AA899" s="42"/>
      <c r="AB899" s="42"/>
      <c r="AC899" s="42"/>
      <c r="AD899" s="42"/>
      <c r="AE899" s="42"/>
      <c r="AR899" s="227" t="s">
        <v>355</v>
      </c>
      <c r="AT899" s="227" t="s">
        <v>144</v>
      </c>
      <c r="AU899" s="227" t="s">
        <v>87</v>
      </c>
      <c r="AY899" s="20" t="s">
        <v>141</v>
      </c>
      <c r="BE899" s="228">
        <f>IF(N899="základní",J899,0)</f>
        <v>0</v>
      </c>
      <c r="BF899" s="228">
        <f>IF(N899="snížená",J899,0)</f>
        <v>0</v>
      </c>
      <c r="BG899" s="228">
        <f>IF(N899="zákl. přenesená",J899,0)</f>
        <v>0</v>
      </c>
      <c r="BH899" s="228">
        <f>IF(N899="sníž. přenesená",J899,0)</f>
        <v>0</v>
      </c>
      <c r="BI899" s="228">
        <f>IF(N899="nulová",J899,0)</f>
        <v>0</v>
      </c>
      <c r="BJ899" s="20" t="s">
        <v>85</v>
      </c>
      <c r="BK899" s="228">
        <f>ROUND(I899*H899,2)</f>
        <v>0</v>
      </c>
      <c r="BL899" s="20" t="s">
        <v>355</v>
      </c>
      <c r="BM899" s="227" t="s">
        <v>687</v>
      </c>
    </row>
    <row r="900" s="2" customFormat="1">
      <c r="A900" s="42"/>
      <c r="B900" s="43"/>
      <c r="C900" s="44"/>
      <c r="D900" s="229" t="s">
        <v>151</v>
      </c>
      <c r="E900" s="44"/>
      <c r="F900" s="230" t="s">
        <v>688</v>
      </c>
      <c r="G900" s="44"/>
      <c r="H900" s="44"/>
      <c r="I900" s="231"/>
      <c r="J900" s="44"/>
      <c r="K900" s="44"/>
      <c r="L900" s="48"/>
      <c r="M900" s="232"/>
      <c r="N900" s="233"/>
      <c r="O900" s="88"/>
      <c r="P900" s="88"/>
      <c r="Q900" s="88"/>
      <c r="R900" s="88"/>
      <c r="S900" s="88"/>
      <c r="T900" s="89"/>
      <c r="U900" s="42"/>
      <c r="V900" s="42"/>
      <c r="W900" s="42"/>
      <c r="X900" s="42"/>
      <c r="Y900" s="42"/>
      <c r="Z900" s="42"/>
      <c r="AA900" s="42"/>
      <c r="AB900" s="42"/>
      <c r="AC900" s="42"/>
      <c r="AD900" s="42"/>
      <c r="AE900" s="42"/>
      <c r="AT900" s="20" t="s">
        <v>151</v>
      </c>
      <c r="AU900" s="20" t="s">
        <v>87</v>
      </c>
    </row>
    <row r="901" s="13" customFormat="1">
      <c r="A901" s="13"/>
      <c r="B901" s="234"/>
      <c r="C901" s="235"/>
      <c r="D901" s="236" t="s">
        <v>153</v>
      </c>
      <c r="E901" s="237" t="s">
        <v>32</v>
      </c>
      <c r="F901" s="238" t="s">
        <v>662</v>
      </c>
      <c r="G901" s="235"/>
      <c r="H901" s="237" t="s">
        <v>32</v>
      </c>
      <c r="I901" s="239"/>
      <c r="J901" s="235"/>
      <c r="K901" s="235"/>
      <c r="L901" s="240"/>
      <c r="M901" s="241"/>
      <c r="N901" s="242"/>
      <c r="O901" s="242"/>
      <c r="P901" s="242"/>
      <c r="Q901" s="242"/>
      <c r="R901" s="242"/>
      <c r="S901" s="242"/>
      <c r="T901" s="24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4" t="s">
        <v>153</v>
      </c>
      <c r="AU901" s="244" t="s">
        <v>87</v>
      </c>
      <c r="AV901" s="13" t="s">
        <v>85</v>
      </c>
      <c r="AW901" s="13" t="s">
        <v>39</v>
      </c>
      <c r="AX901" s="13" t="s">
        <v>78</v>
      </c>
      <c r="AY901" s="244" t="s">
        <v>141</v>
      </c>
    </row>
    <row r="902" s="14" customFormat="1">
      <c r="A902" s="14"/>
      <c r="B902" s="245"/>
      <c r="C902" s="246"/>
      <c r="D902" s="236" t="s">
        <v>153</v>
      </c>
      <c r="E902" s="247" t="s">
        <v>32</v>
      </c>
      <c r="F902" s="248" t="s">
        <v>689</v>
      </c>
      <c r="G902" s="246"/>
      <c r="H902" s="249">
        <v>60.865000000000002</v>
      </c>
      <c r="I902" s="250"/>
      <c r="J902" s="246"/>
      <c r="K902" s="246"/>
      <c r="L902" s="251"/>
      <c r="M902" s="252"/>
      <c r="N902" s="253"/>
      <c r="O902" s="253"/>
      <c r="P902" s="253"/>
      <c r="Q902" s="253"/>
      <c r="R902" s="253"/>
      <c r="S902" s="253"/>
      <c r="T902" s="25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5" t="s">
        <v>153</v>
      </c>
      <c r="AU902" s="255" t="s">
        <v>87</v>
      </c>
      <c r="AV902" s="14" t="s">
        <v>87</v>
      </c>
      <c r="AW902" s="14" t="s">
        <v>39</v>
      </c>
      <c r="AX902" s="14" t="s">
        <v>78</v>
      </c>
      <c r="AY902" s="255" t="s">
        <v>141</v>
      </c>
    </row>
    <row r="903" s="13" customFormat="1">
      <c r="A903" s="13"/>
      <c r="B903" s="234"/>
      <c r="C903" s="235"/>
      <c r="D903" s="236" t="s">
        <v>153</v>
      </c>
      <c r="E903" s="237" t="s">
        <v>32</v>
      </c>
      <c r="F903" s="238" t="s">
        <v>664</v>
      </c>
      <c r="G903" s="235"/>
      <c r="H903" s="237" t="s">
        <v>32</v>
      </c>
      <c r="I903" s="239"/>
      <c r="J903" s="235"/>
      <c r="K903" s="235"/>
      <c r="L903" s="240"/>
      <c r="M903" s="241"/>
      <c r="N903" s="242"/>
      <c r="O903" s="242"/>
      <c r="P903" s="242"/>
      <c r="Q903" s="242"/>
      <c r="R903" s="242"/>
      <c r="S903" s="242"/>
      <c r="T903" s="24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4" t="s">
        <v>153</v>
      </c>
      <c r="AU903" s="244" t="s">
        <v>87</v>
      </c>
      <c r="AV903" s="13" t="s">
        <v>85</v>
      </c>
      <c r="AW903" s="13" t="s">
        <v>39</v>
      </c>
      <c r="AX903" s="13" t="s">
        <v>78</v>
      </c>
      <c r="AY903" s="244" t="s">
        <v>141</v>
      </c>
    </row>
    <row r="904" s="14" customFormat="1">
      <c r="A904" s="14"/>
      <c r="B904" s="245"/>
      <c r="C904" s="246"/>
      <c r="D904" s="236" t="s">
        <v>153</v>
      </c>
      <c r="E904" s="247" t="s">
        <v>32</v>
      </c>
      <c r="F904" s="248" t="s">
        <v>690</v>
      </c>
      <c r="G904" s="246"/>
      <c r="H904" s="249">
        <v>26.425000000000001</v>
      </c>
      <c r="I904" s="250"/>
      <c r="J904" s="246"/>
      <c r="K904" s="246"/>
      <c r="L904" s="251"/>
      <c r="M904" s="252"/>
      <c r="N904" s="253"/>
      <c r="O904" s="253"/>
      <c r="P904" s="253"/>
      <c r="Q904" s="253"/>
      <c r="R904" s="253"/>
      <c r="S904" s="253"/>
      <c r="T904" s="254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5" t="s">
        <v>153</v>
      </c>
      <c r="AU904" s="255" t="s">
        <v>87</v>
      </c>
      <c r="AV904" s="14" t="s">
        <v>87</v>
      </c>
      <c r="AW904" s="14" t="s">
        <v>39</v>
      </c>
      <c r="AX904" s="14" t="s">
        <v>78</v>
      </c>
      <c r="AY904" s="255" t="s">
        <v>141</v>
      </c>
    </row>
    <row r="905" s="15" customFormat="1">
      <c r="A905" s="15"/>
      <c r="B905" s="256"/>
      <c r="C905" s="257"/>
      <c r="D905" s="236" t="s">
        <v>153</v>
      </c>
      <c r="E905" s="258" t="s">
        <v>32</v>
      </c>
      <c r="F905" s="259" t="s">
        <v>223</v>
      </c>
      <c r="G905" s="257"/>
      <c r="H905" s="260">
        <v>87.290000000000006</v>
      </c>
      <c r="I905" s="261"/>
      <c r="J905" s="257"/>
      <c r="K905" s="257"/>
      <c r="L905" s="262"/>
      <c r="M905" s="263"/>
      <c r="N905" s="264"/>
      <c r="O905" s="264"/>
      <c r="P905" s="264"/>
      <c r="Q905" s="264"/>
      <c r="R905" s="264"/>
      <c r="S905" s="264"/>
      <c r="T905" s="265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66" t="s">
        <v>153</v>
      </c>
      <c r="AU905" s="266" t="s">
        <v>87</v>
      </c>
      <c r="AV905" s="15" t="s">
        <v>149</v>
      </c>
      <c r="AW905" s="15" t="s">
        <v>39</v>
      </c>
      <c r="AX905" s="15" t="s">
        <v>85</v>
      </c>
      <c r="AY905" s="266" t="s">
        <v>141</v>
      </c>
    </row>
    <row r="906" s="2" customFormat="1" ht="16.5" customHeight="1">
      <c r="A906" s="42"/>
      <c r="B906" s="43"/>
      <c r="C906" s="278" t="s">
        <v>691</v>
      </c>
      <c r="D906" s="278" t="s">
        <v>305</v>
      </c>
      <c r="E906" s="279" t="s">
        <v>692</v>
      </c>
      <c r="F906" s="280" t="s">
        <v>693</v>
      </c>
      <c r="G906" s="281" t="s">
        <v>147</v>
      </c>
      <c r="H906" s="282">
        <v>90.781999999999996</v>
      </c>
      <c r="I906" s="283"/>
      <c r="J906" s="284">
        <f>ROUND(I906*H906,2)</f>
        <v>0</v>
      </c>
      <c r="K906" s="280" t="s">
        <v>32</v>
      </c>
      <c r="L906" s="285"/>
      <c r="M906" s="286" t="s">
        <v>32</v>
      </c>
      <c r="N906" s="287" t="s">
        <v>49</v>
      </c>
      <c r="O906" s="88"/>
      <c r="P906" s="225">
        <f>O906*H906</f>
        <v>0</v>
      </c>
      <c r="Q906" s="225">
        <v>0.0095999999999999992</v>
      </c>
      <c r="R906" s="225">
        <f>Q906*H906</f>
        <v>0.87150719999999993</v>
      </c>
      <c r="S906" s="225">
        <v>0</v>
      </c>
      <c r="T906" s="226">
        <f>S906*H906</f>
        <v>0</v>
      </c>
      <c r="U906" s="42"/>
      <c r="V906" s="42"/>
      <c r="W906" s="42"/>
      <c r="X906" s="42"/>
      <c r="Y906" s="42"/>
      <c r="Z906" s="42"/>
      <c r="AA906" s="42"/>
      <c r="AB906" s="42"/>
      <c r="AC906" s="42"/>
      <c r="AD906" s="42"/>
      <c r="AE906" s="42"/>
      <c r="AR906" s="227" t="s">
        <v>522</v>
      </c>
      <c r="AT906" s="227" t="s">
        <v>305</v>
      </c>
      <c r="AU906" s="227" t="s">
        <v>87</v>
      </c>
      <c r="AY906" s="20" t="s">
        <v>141</v>
      </c>
      <c r="BE906" s="228">
        <f>IF(N906="základní",J906,0)</f>
        <v>0</v>
      </c>
      <c r="BF906" s="228">
        <f>IF(N906="snížená",J906,0)</f>
        <v>0</v>
      </c>
      <c r="BG906" s="228">
        <f>IF(N906="zákl. přenesená",J906,0)</f>
        <v>0</v>
      </c>
      <c r="BH906" s="228">
        <f>IF(N906="sníž. přenesená",J906,0)</f>
        <v>0</v>
      </c>
      <c r="BI906" s="228">
        <f>IF(N906="nulová",J906,0)</f>
        <v>0</v>
      </c>
      <c r="BJ906" s="20" t="s">
        <v>85</v>
      </c>
      <c r="BK906" s="228">
        <f>ROUND(I906*H906,2)</f>
        <v>0</v>
      </c>
      <c r="BL906" s="20" t="s">
        <v>355</v>
      </c>
      <c r="BM906" s="227" t="s">
        <v>694</v>
      </c>
    </row>
    <row r="907" s="13" customFormat="1">
      <c r="A907" s="13"/>
      <c r="B907" s="234"/>
      <c r="C907" s="235"/>
      <c r="D907" s="236" t="s">
        <v>153</v>
      </c>
      <c r="E907" s="237" t="s">
        <v>32</v>
      </c>
      <c r="F907" s="238" t="s">
        <v>695</v>
      </c>
      <c r="G907" s="235"/>
      <c r="H907" s="237" t="s">
        <v>32</v>
      </c>
      <c r="I907" s="239"/>
      <c r="J907" s="235"/>
      <c r="K907" s="235"/>
      <c r="L907" s="240"/>
      <c r="M907" s="241"/>
      <c r="N907" s="242"/>
      <c r="O907" s="242"/>
      <c r="P907" s="242"/>
      <c r="Q907" s="242"/>
      <c r="R907" s="242"/>
      <c r="S907" s="242"/>
      <c r="T907" s="24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4" t="s">
        <v>153</v>
      </c>
      <c r="AU907" s="244" t="s">
        <v>87</v>
      </c>
      <c r="AV907" s="13" t="s">
        <v>85</v>
      </c>
      <c r="AW907" s="13" t="s">
        <v>39</v>
      </c>
      <c r="AX907" s="13" t="s">
        <v>78</v>
      </c>
      <c r="AY907" s="244" t="s">
        <v>141</v>
      </c>
    </row>
    <row r="908" s="14" customFormat="1">
      <c r="A908" s="14"/>
      <c r="B908" s="245"/>
      <c r="C908" s="246"/>
      <c r="D908" s="236" t="s">
        <v>153</v>
      </c>
      <c r="E908" s="247" t="s">
        <v>32</v>
      </c>
      <c r="F908" s="248" t="s">
        <v>696</v>
      </c>
      <c r="G908" s="246"/>
      <c r="H908" s="249">
        <v>87.290000000000006</v>
      </c>
      <c r="I908" s="250"/>
      <c r="J908" s="246"/>
      <c r="K908" s="246"/>
      <c r="L908" s="251"/>
      <c r="M908" s="252"/>
      <c r="N908" s="253"/>
      <c r="O908" s="253"/>
      <c r="P908" s="253"/>
      <c r="Q908" s="253"/>
      <c r="R908" s="253"/>
      <c r="S908" s="253"/>
      <c r="T908" s="25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5" t="s">
        <v>153</v>
      </c>
      <c r="AU908" s="255" t="s">
        <v>87</v>
      </c>
      <c r="AV908" s="14" t="s">
        <v>87</v>
      </c>
      <c r="AW908" s="14" t="s">
        <v>39</v>
      </c>
      <c r="AX908" s="14" t="s">
        <v>85</v>
      </c>
      <c r="AY908" s="255" t="s">
        <v>141</v>
      </c>
    </row>
    <row r="909" s="14" customFormat="1">
      <c r="A909" s="14"/>
      <c r="B909" s="245"/>
      <c r="C909" s="246"/>
      <c r="D909" s="236" t="s">
        <v>153</v>
      </c>
      <c r="E909" s="246"/>
      <c r="F909" s="248" t="s">
        <v>697</v>
      </c>
      <c r="G909" s="246"/>
      <c r="H909" s="249">
        <v>90.781999999999996</v>
      </c>
      <c r="I909" s="250"/>
      <c r="J909" s="246"/>
      <c r="K909" s="246"/>
      <c r="L909" s="251"/>
      <c r="M909" s="252"/>
      <c r="N909" s="253"/>
      <c r="O909" s="253"/>
      <c r="P909" s="253"/>
      <c r="Q909" s="253"/>
      <c r="R909" s="253"/>
      <c r="S909" s="253"/>
      <c r="T909" s="25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5" t="s">
        <v>153</v>
      </c>
      <c r="AU909" s="255" t="s">
        <v>87</v>
      </c>
      <c r="AV909" s="14" t="s">
        <v>87</v>
      </c>
      <c r="AW909" s="14" t="s">
        <v>4</v>
      </c>
      <c r="AX909" s="14" t="s">
        <v>85</v>
      </c>
      <c r="AY909" s="255" t="s">
        <v>141</v>
      </c>
    </row>
    <row r="910" s="2" customFormat="1" ht="16.5" customHeight="1">
      <c r="A910" s="42"/>
      <c r="B910" s="43"/>
      <c r="C910" s="216" t="s">
        <v>698</v>
      </c>
      <c r="D910" s="216" t="s">
        <v>144</v>
      </c>
      <c r="E910" s="217" t="s">
        <v>699</v>
      </c>
      <c r="F910" s="218" t="s">
        <v>700</v>
      </c>
      <c r="G910" s="219" t="s">
        <v>250</v>
      </c>
      <c r="H910" s="220">
        <v>110.25</v>
      </c>
      <c r="I910" s="221"/>
      <c r="J910" s="222">
        <f>ROUND(I910*H910,2)</f>
        <v>0</v>
      </c>
      <c r="K910" s="218" t="s">
        <v>148</v>
      </c>
      <c r="L910" s="48"/>
      <c r="M910" s="223" t="s">
        <v>32</v>
      </c>
      <c r="N910" s="224" t="s">
        <v>49</v>
      </c>
      <c r="O910" s="88"/>
      <c r="P910" s="225">
        <f>O910*H910</f>
        <v>0</v>
      </c>
      <c r="Q910" s="225">
        <v>1.0000000000000001E-05</v>
      </c>
      <c r="R910" s="225">
        <f>Q910*H910</f>
        <v>0.0011025000000000002</v>
      </c>
      <c r="S910" s="225">
        <v>0</v>
      </c>
      <c r="T910" s="226">
        <f>S910*H910</f>
        <v>0</v>
      </c>
      <c r="U910" s="42"/>
      <c r="V910" s="42"/>
      <c r="W910" s="42"/>
      <c r="X910" s="42"/>
      <c r="Y910" s="42"/>
      <c r="Z910" s="42"/>
      <c r="AA910" s="42"/>
      <c r="AB910" s="42"/>
      <c r="AC910" s="42"/>
      <c r="AD910" s="42"/>
      <c r="AE910" s="42"/>
      <c r="AR910" s="227" t="s">
        <v>355</v>
      </c>
      <c r="AT910" s="227" t="s">
        <v>144</v>
      </c>
      <c r="AU910" s="227" t="s">
        <v>87</v>
      </c>
      <c r="AY910" s="20" t="s">
        <v>141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20" t="s">
        <v>85</v>
      </c>
      <c r="BK910" s="228">
        <f>ROUND(I910*H910,2)</f>
        <v>0</v>
      </c>
      <c r="BL910" s="20" t="s">
        <v>355</v>
      </c>
      <c r="BM910" s="227" t="s">
        <v>701</v>
      </c>
    </row>
    <row r="911" s="2" customFormat="1">
      <c r="A911" s="42"/>
      <c r="B911" s="43"/>
      <c r="C911" s="44"/>
      <c r="D911" s="229" t="s">
        <v>151</v>
      </c>
      <c r="E911" s="44"/>
      <c r="F911" s="230" t="s">
        <v>702</v>
      </c>
      <c r="G911" s="44"/>
      <c r="H911" s="44"/>
      <c r="I911" s="231"/>
      <c r="J911" s="44"/>
      <c r="K911" s="44"/>
      <c r="L911" s="48"/>
      <c r="M911" s="232"/>
      <c r="N911" s="233"/>
      <c r="O911" s="88"/>
      <c r="P911" s="88"/>
      <c r="Q911" s="88"/>
      <c r="R911" s="88"/>
      <c r="S911" s="88"/>
      <c r="T911" s="89"/>
      <c r="U911" s="42"/>
      <c r="V911" s="42"/>
      <c r="W911" s="42"/>
      <c r="X911" s="42"/>
      <c r="Y911" s="42"/>
      <c r="Z911" s="42"/>
      <c r="AA911" s="42"/>
      <c r="AB911" s="42"/>
      <c r="AC911" s="42"/>
      <c r="AD911" s="42"/>
      <c r="AE911" s="42"/>
      <c r="AT911" s="20" t="s">
        <v>151</v>
      </c>
      <c r="AU911" s="20" t="s">
        <v>87</v>
      </c>
    </row>
    <row r="912" s="13" customFormat="1">
      <c r="A912" s="13"/>
      <c r="B912" s="234"/>
      <c r="C912" s="235"/>
      <c r="D912" s="236" t="s">
        <v>153</v>
      </c>
      <c r="E912" s="237" t="s">
        <v>32</v>
      </c>
      <c r="F912" s="238" t="s">
        <v>662</v>
      </c>
      <c r="G912" s="235"/>
      <c r="H912" s="237" t="s">
        <v>32</v>
      </c>
      <c r="I912" s="239"/>
      <c r="J912" s="235"/>
      <c r="K912" s="235"/>
      <c r="L912" s="240"/>
      <c r="M912" s="241"/>
      <c r="N912" s="242"/>
      <c r="O912" s="242"/>
      <c r="P912" s="242"/>
      <c r="Q912" s="242"/>
      <c r="R912" s="242"/>
      <c r="S912" s="242"/>
      <c r="T912" s="24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4" t="s">
        <v>153</v>
      </c>
      <c r="AU912" s="244" t="s">
        <v>87</v>
      </c>
      <c r="AV912" s="13" t="s">
        <v>85</v>
      </c>
      <c r="AW912" s="13" t="s">
        <v>39</v>
      </c>
      <c r="AX912" s="13" t="s">
        <v>78</v>
      </c>
      <c r="AY912" s="244" t="s">
        <v>141</v>
      </c>
    </row>
    <row r="913" s="14" customFormat="1">
      <c r="A913" s="14"/>
      <c r="B913" s="245"/>
      <c r="C913" s="246"/>
      <c r="D913" s="236" t="s">
        <v>153</v>
      </c>
      <c r="E913" s="247" t="s">
        <v>32</v>
      </c>
      <c r="F913" s="248" t="s">
        <v>703</v>
      </c>
      <c r="G913" s="246"/>
      <c r="H913" s="249">
        <v>64.75</v>
      </c>
      <c r="I913" s="250"/>
      <c r="J913" s="246"/>
      <c r="K913" s="246"/>
      <c r="L913" s="251"/>
      <c r="M913" s="252"/>
      <c r="N913" s="253"/>
      <c r="O913" s="253"/>
      <c r="P913" s="253"/>
      <c r="Q913" s="253"/>
      <c r="R913" s="253"/>
      <c r="S913" s="253"/>
      <c r="T913" s="254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5" t="s">
        <v>153</v>
      </c>
      <c r="AU913" s="255" t="s">
        <v>87</v>
      </c>
      <c r="AV913" s="14" t="s">
        <v>87</v>
      </c>
      <c r="AW913" s="14" t="s">
        <v>39</v>
      </c>
      <c r="AX913" s="14" t="s">
        <v>78</v>
      </c>
      <c r="AY913" s="255" t="s">
        <v>141</v>
      </c>
    </row>
    <row r="914" s="13" customFormat="1">
      <c r="A914" s="13"/>
      <c r="B914" s="234"/>
      <c r="C914" s="235"/>
      <c r="D914" s="236" t="s">
        <v>153</v>
      </c>
      <c r="E914" s="237" t="s">
        <v>32</v>
      </c>
      <c r="F914" s="238" t="s">
        <v>664</v>
      </c>
      <c r="G914" s="235"/>
      <c r="H914" s="237" t="s">
        <v>32</v>
      </c>
      <c r="I914" s="239"/>
      <c r="J914" s="235"/>
      <c r="K914" s="235"/>
      <c r="L914" s="240"/>
      <c r="M914" s="241"/>
      <c r="N914" s="242"/>
      <c r="O914" s="242"/>
      <c r="P914" s="242"/>
      <c r="Q914" s="242"/>
      <c r="R914" s="242"/>
      <c r="S914" s="242"/>
      <c r="T914" s="24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4" t="s">
        <v>153</v>
      </c>
      <c r="AU914" s="244" t="s">
        <v>87</v>
      </c>
      <c r="AV914" s="13" t="s">
        <v>85</v>
      </c>
      <c r="AW914" s="13" t="s">
        <v>39</v>
      </c>
      <c r="AX914" s="13" t="s">
        <v>78</v>
      </c>
      <c r="AY914" s="244" t="s">
        <v>141</v>
      </c>
    </row>
    <row r="915" s="14" customFormat="1">
      <c r="A915" s="14"/>
      <c r="B915" s="245"/>
      <c r="C915" s="246"/>
      <c r="D915" s="236" t="s">
        <v>153</v>
      </c>
      <c r="E915" s="247" t="s">
        <v>32</v>
      </c>
      <c r="F915" s="248" t="s">
        <v>704</v>
      </c>
      <c r="G915" s="246"/>
      <c r="H915" s="249">
        <v>45.5</v>
      </c>
      <c r="I915" s="250"/>
      <c r="J915" s="246"/>
      <c r="K915" s="246"/>
      <c r="L915" s="251"/>
      <c r="M915" s="252"/>
      <c r="N915" s="253"/>
      <c r="O915" s="253"/>
      <c r="P915" s="253"/>
      <c r="Q915" s="253"/>
      <c r="R915" s="253"/>
      <c r="S915" s="253"/>
      <c r="T915" s="254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5" t="s">
        <v>153</v>
      </c>
      <c r="AU915" s="255" t="s">
        <v>87</v>
      </c>
      <c r="AV915" s="14" t="s">
        <v>87</v>
      </c>
      <c r="AW915" s="14" t="s">
        <v>39</v>
      </c>
      <c r="AX915" s="14" t="s">
        <v>78</v>
      </c>
      <c r="AY915" s="255" t="s">
        <v>141</v>
      </c>
    </row>
    <row r="916" s="15" customFormat="1">
      <c r="A916" s="15"/>
      <c r="B916" s="256"/>
      <c r="C916" s="257"/>
      <c r="D916" s="236" t="s">
        <v>153</v>
      </c>
      <c r="E916" s="258" t="s">
        <v>32</v>
      </c>
      <c r="F916" s="259" t="s">
        <v>223</v>
      </c>
      <c r="G916" s="257"/>
      <c r="H916" s="260">
        <v>110.25</v>
      </c>
      <c r="I916" s="261"/>
      <c r="J916" s="257"/>
      <c r="K916" s="257"/>
      <c r="L916" s="262"/>
      <c r="M916" s="263"/>
      <c r="N916" s="264"/>
      <c r="O916" s="264"/>
      <c r="P916" s="264"/>
      <c r="Q916" s="264"/>
      <c r="R916" s="264"/>
      <c r="S916" s="264"/>
      <c r="T916" s="265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66" t="s">
        <v>153</v>
      </c>
      <c r="AU916" s="266" t="s">
        <v>87</v>
      </c>
      <c r="AV916" s="15" t="s">
        <v>149</v>
      </c>
      <c r="AW916" s="15" t="s">
        <v>39</v>
      </c>
      <c r="AX916" s="15" t="s">
        <v>85</v>
      </c>
      <c r="AY916" s="266" t="s">
        <v>141</v>
      </c>
    </row>
    <row r="917" s="2" customFormat="1" ht="16.5" customHeight="1">
      <c r="A917" s="42"/>
      <c r="B917" s="43"/>
      <c r="C917" s="278" t="s">
        <v>705</v>
      </c>
      <c r="D917" s="278" t="s">
        <v>305</v>
      </c>
      <c r="E917" s="279" t="s">
        <v>706</v>
      </c>
      <c r="F917" s="280" t="s">
        <v>707</v>
      </c>
      <c r="G917" s="281" t="s">
        <v>447</v>
      </c>
      <c r="H917" s="282">
        <v>1.284</v>
      </c>
      <c r="I917" s="283"/>
      <c r="J917" s="284">
        <f>ROUND(I917*H917,2)</f>
        <v>0</v>
      </c>
      <c r="K917" s="280" t="s">
        <v>148</v>
      </c>
      <c r="L917" s="285"/>
      <c r="M917" s="286" t="s">
        <v>32</v>
      </c>
      <c r="N917" s="287" t="s">
        <v>49</v>
      </c>
      <c r="O917" s="88"/>
      <c r="P917" s="225">
        <f>O917*H917</f>
        <v>0</v>
      </c>
      <c r="Q917" s="225">
        <v>0.55000000000000004</v>
      </c>
      <c r="R917" s="225">
        <f>Q917*H917</f>
        <v>0.70620000000000005</v>
      </c>
      <c r="S917" s="225">
        <v>0</v>
      </c>
      <c r="T917" s="226">
        <f>S917*H917</f>
        <v>0</v>
      </c>
      <c r="U917" s="42"/>
      <c r="V917" s="42"/>
      <c r="W917" s="42"/>
      <c r="X917" s="42"/>
      <c r="Y917" s="42"/>
      <c r="Z917" s="42"/>
      <c r="AA917" s="42"/>
      <c r="AB917" s="42"/>
      <c r="AC917" s="42"/>
      <c r="AD917" s="42"/>
      <c r="AE917" s="42"/>
      <c r="AR917" s="227" t="s">
        <v>522</v>
      </c>
      <c r="AT917" s="227" t="s">
        <v>305</v>
      </c>
      <c r="AU917" s="227" t="s">
        <v>87</v>
      </c>
      <c r="AY917" s="20" t="s">
        <v>141</v>
      </c>
      <c r="BE917" s="228">
        <f>IF(N917="základní",J917,0)</f>
        <v>0</v>
      </c>
      <c r="BF917" s="228">
        <f>IF(N917="snížená",J917,0)</f>
        <v>0</v>
      </c>
      <c r="BG917" s="228">
        <f>IF(N917="zákl. přenesená",J917,0)</f>
        <v>0</v>
      </c>
      <c r="BH917" s="228">
        <f>IF(N917="sníž. přenesená",J917,0)</f>
        <v>0</v>
      </c>
      <c r="BI917" s="228">
        <f>IF(N917="nulová",J917,0)</f>
        <v>0</v>
      </c>
      <c r="BJ917" s="20" t="s">
        <v>85</v>
      </c>
      <c r="BK917" s="228">
        <f>ROUND(I917*H917,2)</f>
        <v>0</v>
      </c>
      <c r="BL917" s="20" t="s">
        <v>355</v>
      </c>
      <c r="BM917" s="227" t="s">
        <v>708</v>
      </c>
    </row>
    <row r="918" s="13" customFormat="1">
      <c r="A918" s="13"/>
      <c r="B918" s="234"/>
      <c r="C918" s="235"/>
      <c r="D918" s="236" t="s">
        <v>153</v>
      </c>
      <c r="E918" s="237" t="s">
        <v>32</v>
      </c>
      <c r="F918" s="238" t="s">
        <v>662</v>
      </c>
      <c r="G918" s="235"/>
      <c r="H918" s="237" t="s">
        <v>32</v>
      </c>
      <c r="I918" s="239"/>
      <c r="J918" s="235"/>
      <c r="K918" s="235"/>
      <c r="L918" s="240"/>
      <c r="M918" s="241"/>
      <c r="N918" s="242"/>
      <c r="O918" s="242"/>
      <c r="P918" s="242"/>
      <c r="Q918" s="242"/>
      <c r="R918" s="242"/>
      <c r="S918" s="242"/>
      <c r="T918" s="24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4" t="s">
        <v>153</v>
      </c>
      <c r="AU918" s="244" t="s">
        <v>87</v>
      </c>
      <c r="AV918" s="13" t="s">
        <v>85</v>
      </c>
      <c r="AW918" s="13" t="s">
        <v>39</v>
      </c>
      <c r="AX918" s="13" t="s">
        <v>78</v>
      </c>
      <c r="AY918" s="244" t="s">
        <v>141</v>
      </c>
    </row>
    <row r="919" s="14" customFormat="1">
      <c r="A919" s="14"/>
      <c r="B919" s="245"/>
      <c r="C919" s="246"/>
      <c r="D919" s="236" t="s">
        <v>153</v>
      </c>
      <c r="E919" s="247" t="s">
        <v>32</v>
      </c>
      <c r="F919" s="248" t="s">
        <v>709</v>
      </c>
      <c r="G919" s="246"/>
      <c r="H919" s="249">
        <v>0.72499999999999998</v>
      </c>
      <c r="I919" s="250"/>
      <c r="J919" s="246"/>
      <c r="K919" s="246"/>
      <c r="L919" s="251"/>
      <c r="M919" s="252"/>
      <c r="N919" s="253"/>
      <c r="O919" s="253"/>
      <c r="P919" s="253"/>
      <c r="Q919" s="253"/>
      <c r="R919" s="253"/>
      <c r="S919" s="253"/>
      <c r="T919" s="254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5" t="s">
        <v>153</v>
      </c>
      <c r="AU919" s="255" t="s">
        <v>87</v>
      </c>
      <c r="AV919" s="14" t="s">
        <v>87</v>
      </c>
      <c r="AW919" s="14" t="s">
        <v>39</v>
      </c>
      <c r="AX919" s="14" t="s">
        <v>78</v>
      </c>
      <c r="AY919" s="255" t="s">
        <v>141</v>
      </c>
    </row>
    <row r="920" s="13" customFormat="1">
      <c r="A920" s="13"/>
      <c r="B920" s="234"/>
      <c r="C920" s="235"/>
      <c r="D920" s="236" t="s">
        <v>153</v>
      </c>
      <c r="E920" s="237" t="s">
        <v>32</v>
      </c>
      <c r="F920" s="238" t="s">
        <v>664</v>
      </c>
      <c r="G920" s="235"/>
      <c r="H920" s="237" t="s">
        <v>32</v>
      </c>
      <c r="I920" s="239"/>
      <c r="J920" s="235"/>
      <c r="K920" s="235"/>
      <c r="L920" s="240"/>
      <c r="M920" s="241"/>
      <c r="N920" s="242"/>
      <c r="O920" s="242"/>
      <c r="P920" s="242"/>
      <c r="Q920" s="242"/>
      <c r="R920" s="242"/>
      <c r="S920" s="242"/>
      <c r="T920" s="24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4" t="s">
        <v>153</v>
      </c>
      <c r="AU920" s="244" t="s">
        <v>87</v>
      </c>
      <c r="AV920" s="13" t="s">
        <v>85</v>
      </c>
      <c r="AW920" s="13" t="s">
        <v>39</v>
      </c>
      <c r="AX920" s="13" t="s">
        <v>78</v>
      </c>
      <c r="AY920" s="244" t="s">
        <v>141</v>
      </c>
    </row>
    <row r="921" s="14" customFormat="1">
      <c r="A921" s="14"/>
      <c r="B921" s="245"/>
      <c r="C921" s="246"/>
      <c r="D921" s="236" t="s">
        <v>153</v>
      </c>
      <c r="E921" s="247" t="s">
        <v>32</v>
      </c>
      <c r="F921" s="248" t="s">
        <v>710</v>
      </c>
      <c r="G921" s="246"/>
      <c r="H921" s="249">
        <v>0.51000000000000001</v>
      </c>
      <c r="I921" s="250"/>
      <c r="J921" s="246"/>
      <c r="K921" s="246"/>
      <c r="L921" s="251"/>
      <c r="M921" s="252"/>
      <c r="N921" s="253"/>
      <c r="O921" s="253"/>
      <c r="P921" s="253"/>
      <c r="Q921" s="253"/>
      <c r="R921" s="253"/>
      <c r="S921" s="253"/>
      <c r="T921" s="254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5" t="s">
        <v>153</v>
      </c>
      <c r="AU921" s="255" t="s">
        <v>87</v>
      </c>
      <c r="AV921" s="14" t="s">
        <v>87</v>
      </c>
      <c r="AW921" s="14" t="s">
        <v>39</v>
      </c>
      <c r="AX921" s="14" t="s">
        <v>78</v>
      </c>
      <c r="AY921" s="255" t="s">
        <v>141</v>
      </c>
    </row>
    <row r="922" s="15" customFormat="1">
      <c r="A922" s="15"/>
      <c r="B922" s="256"/>
      <c r="C922" s="257"/>
      <c r="D922" s="236" t="s">
        <v>153</v>
      </c>
      <c r="E922" s="258" t="s">
        <v>32</v>
      </c>
      <c r="F922" s="259" t="s">
        <v>223</v>
      </c>
      <c r="G922" s="257"/>
      <c r="H922" s="260">
        <v>1.2350000000000001</v>
      </c>
      <c r="I922" s="261"/>
      <c r="J922" s="257"/>
      <c r="K922" s="257"/>
      <c r="L922" s="262"/>
      <c r="M922" s="263"/>
      <c r="N922" s="264"/>
      <c r="O922" s="264"/>
      <c r="P922" s="264"/>
      <c r="Q922" s="264"/>
      <c r="R922" s="264"/>
      <c r="S922" s="264"/>
      <c r="T922" s="265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66" t="s">
        <v>153</v>
      </c>
      <c r="AU922" s="266" t="s">
        <v>87</v>
      </c>
      <c r="AV922" s="15" t="s">
        <v>149</v>
      </c>
      <c r="AW922" s="15" t="s">
        <v>39</v>
      </c>
      <c r="AX922" s="15" t="s">
        <v>85</v>
      </c>
      <c r="AY922" s="266" t="s">
        <v>141</v>
      </c>
    </row>
    <row r="923" s="14" customFormat="1">
      <c r="A923" s="14"/>
      <c r="B923" s="245"/>
      <c r="C923" s="246"/>
      <c r="D923" s="236" t="s">
        <v>153</v>
      </c>
      <c r="E923" s="246"/>
      <c r="F923" s="248" t="s">
        <v>711</v>
      </c>
      <c r="G923" s="246"/>
      <c r="H923" s="249">
        <v>1.284</v>
      </c>
      <c r="I923" s="250"/>
      <c r="J923" s="246"/>
      <c r="K923" s="246"/>
      <c r="L923" s="251"/>
      <c r="M923" s="252"/>
      <c r="N923" s="253"/>
      <c r="O923" s="253"/>
      <c r="P923" s="253"/>
      <c r="Q923" s="253"/>
      <c r="R923" s="253"/>
      <c r="S923" s="253"/>
      <c r="T923" s="254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5" t="s">
        <v>153</v>
      </c>
      <c r="AU923" s="255" t="s">
        <v>87</v>
      </c>
      <c r="AV923" s="14" t="s">
        <v>87</v>
      </c>
      <c r="AW923" s="14" t="s">
        <v>4</v>
      </c>
      <c r="AX923" s="14" t="s">
        <v>85</v>
      </c>
      <c r="AY923" s="255" t="s">
        <v>141</v>
      </c>
    </row>
    <row r="924" s="2" customFormat="1" ht="16.5" customHeight="1">
      <c r="A924" s="42"/>
      <c r="B924" s="43"/>
      <c r="C924" s="216" t="s">
        <v>712</v>
      </c>
      <c r="D924" s="216" t="s">
        <v>144</v>
      </c>
      <c r="E924" s="217" t="s">
        <v>713</v>
      </c>
      <c r="F924" s="218" t="s">
        <v>714</v>
      </c>
      <c r="G924" s="219" t="s">
        <v>147</v>
      </c>
      <c r="H924" s="220">
        <v>87.290000000000006</v>
      </c>
      <c r="I924" s="221"/>
      <c r="J924" s="222">
        <f>ROUND(I924*H924,2)</f>
        <v>0</v>
      </c>
      <c r="K924" s="218" t="s">
        <v>148</v>
      </c>
      <c r="L924" s="48"/>
      <c r="M924" s="223" t="s">
        <v>32</v>
      </c>
      <c r="N924" s="224" t="s">
        <v>49</v>
      </c>
      <c r="O924" s="88"/>
      <c r="P924" s="225">
        <f>O924*H924</f>
        <v>0</v>
      </c>
      <c r="Q924" s="225">
        <v>0.00018000000000000001</v>
      </c>
      <c r="R924" s="225">
        <f>Q924*H924</f>
        <v>0.015712200000000003</v>
      </c>
      <c r="S924" s="225">
        <v>0</v>
      </c>
      <c r="T924" s="226">
        <f>S924*H924</f>
        <v>0</v>
      </c>
      <c r="U924" s="42"/>
      <c r="V924" s="42"/>
      <c r="W924" s="42"/>
      <c r="X924" s="42"/>
      <c r="Y924" s="42"/>
      <c r="Z924" s="42"/>
      <c r="AA924" s="42"/>
      <c r="AB924" s="42"/>
      <c r="AC924" s="42"/>
      <c r="AD924" s="42"/>
      <c r="AE924" s="42"/>
      <c r="AR924" s="227" t="s">
        <v>355</v>
      </c>
      <c r="AT924" s="227" t="s">
        <v>144</v>
      </c>
      <c r="AU924" s="227" t="s">
        <v>87</v>
      </c>
      <c r="AY924" s="20" t="s">
        <v>141</v>
      </c>
      <c r="BE924" s="228">
        <f>IF(N924="základní",J924,0)</f>
        <v>0</v>
      </c>
      <c r="BF924" s="228">
        <f>IF(N924="snížená",J924,0)</f>
        <v>0</v>
      </c>
      <c r="BG924" s="228">
        <f>IF(N924="zákl. přenesená",J924,0)</f>
        <v>0</v>
      </c>
      <c r="BH924" s="228">
        <f>IF(N924="sníž. přenesená",J924,0)</f>
        <v>0</v>
      </c>
      <c r="BI924" s="228">
        <f>IF(N924="nulová",J924,0)</f>
        <v>0</v>
      </c>
      <c r="BJ924" s="20" t="s">
        <v>85</v>
      </c>
      <c r="BK924" s="228">
        <f>ROUND(I924*H924,2)</f>
        <v>0</v>
      </c>
      <c r="BL924" s="20" t="s">
        <v>355</v>
      </c>
      <c r="BM924" s="227" t="s">
        <v>715</v>
      </c>
    </row>
    <row r="925" s="2" customFormat="1">
      <c r="A925" s="42"/>
      <c r="B925" s="43"/>
      <c r="C925" s="44"/>
      <c r="D925" s="229" t="s">
        <v>151</v>
      </c>
      <c r="E925" s="44"/>
      <c r="F925" s="230" t="s">
        <v>716</v>
      </c>
      <c r="G925" s="44"/>
      <c r="H925" s="44"/>
      <c r="I925" s="231"/>
      <c r="J925" s="44"/>
      <c r="K925" s="44"/>
      <c r="L925" s="48"/>
      <c r="M925" s="232"/>
      <c r="N925" s="233"/>
      <c r="O925" s="88"/>
      <c r="P925" s="88"/>
      <c r="Q925" s="88"/>
      <c r="R925" s="88"/>
      <c r="S925" s="88"/>
      <c r="T925" s="89"/>
      <c r="U925" s="42"/>
      <c r="V925" s="42"/>
      <c r="W925" s="42"/>
      <c r="X925" s="42"/>
      <c r="Y925" s="42"/>
      <c r="Z925" s="42"/>
      <c r="AA925" s="42"/>
      <c r="AB925" s="42"/>
      <c r="AC925" s="42"/>
      <c r="AD925" s="42"/>
      <c r="AE925" s="42"/>
      <c r="AT925" s="20" t="s">
        <v>151</v>
      </c>
      <c r="AU925" s="20" t="s">
        <v>87</v>
      </c>
    </row>
    <row r="926" s="13" customFormat="1">
      <c r="A926" s="13"/>
      <c r="B926" s="234"/>
      <c r="C926" s="235"/>
      <c r="D926" s="236" t="s">
        <v>153</v>
      </c>
      <c r="E926" s="237" t="s">
        <v>32</v>
      </c>
      <c r="F926" s="238" t="s">
        <v>717</v>
      </c>
      <c r="G926" s="235"/>
      <c r="H926" s="237" t="s">
        <v>32</v>
      </c>
      <c r="I926" s="239"/>
      <c r="J926" s="235"/>
      <c r="K926" s="235"/>
      <c r="L926" s="240"/>
      <c r="M926" s="241"/>
      <c r="N926" s="242"/>
      <c r="O926" s="242"/>
      <c r="P926" s="242"/>
      <c r="Q926" s="242"/>
      <c r="R926" s="242"/>
      <c r="S926" s="242"/>
      <c r="T926" s="24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4" t="s">
        <v>153</v>
      </c>
      <c r="AU926" s="244" t="s">
        <v>87</v>
      </c>
      <c r="AV926" s="13" t="s">
        <v>85</v>
      </c>
      <c r="AW926" s="13" t="s">
        <v>39</v>
      </c>
      <c r="AX926" s="13" t="s">
        <v>78</v>
      </c>
      <c r="AY926" s="244" t="s">
        <v>141</v>
      </c>
    </row>
    <row r="927" s="14" customFormat="1">
      <c r="A927" s="14"/>
      <c r="B927" s="245"/>
      <c r="C927" s="246"/>
      <c r="D927" s="236" t="s">
        <v>153</v>
      </c>
      <c r="E927" s="247" t="s">
        <v>32</v>
      </c>
      <c r="F927" s="248" t="s">
        <v>696</v>
      </c>
      <c r="G927" s="246"/>
      <c r="H927" s="249">
        <v>87.290000000000006</v>
      </c>
      <c r="I927" s="250"/>
      <c r="J927" s="246"/>
      <c r="K927" s="246"/>
      <c r="L927" s="251"/>
      <c r="M927" s="252"/>
      <c r="N927" s="253"/>
      <c r="O927" s="253"/>
      <c r="P927" s="253"/>
      <c r="Q927" s="253"/>
      <c r="R927" s="253"/>
      <c r="S927" s="253"/>
      <c r="T927" s="254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5" t="s">
        <v>153</v>
      </c>
      <c r="AU927" s="255" t="s">
        <v>87</v>
      </c>
      <c r="AV927" s="14" t="s">
        <v>87</v>
      </c>
      <c r="AW927" s="14" t="s">
        <v>39</v>
      </c>
      <c r="AX927" s="14" t="s">
        <v>85</v>
      </c>
      <c r="AY927" s="255" t="s">
        <v>141</v>
      </c>
    </row>
    <row r="928" s="2" customFormat="1" ht="24.15" customHeight="1">
      <c r="A928" s="42"/>
      <c r="B928" s="43"/>
      <c r="C928" s="216" t="s">
        <v>718</v>
      </c>
      <c r="D928" s="216" t="s">
        <v>144</v>
      </c>
      <c r="E928" s="217" t="s">
        <v>719</v>
      </c>
      <c r="F928" s="218" t="s">
        <v>720</v>
      </c>
      <c r="G928" s="219" t="s">
        <v>147</v>
      </c>
      <c r="H928" s="220">
        <v>876.83100000000002</v>
      </c>
      <c r="I928" s="221"/>
      <c r="J928" s="222">
        <f>ROUND(I928*H928,2)</f>
        <v>0</v>
      </c>
      <c r="K928" s="218" t="s">
        <v>148</v>
      </c>
      <c r="L928" s="48"/>
      <c r="M928" s="223" t="s">
        <v>32</v>
      </c>
      <c r="N928" s="224" t="s">
        <v>49</v>
      </c>
      <c r="O928" s="88"/>
      <c r="P928" s="225">
        <f>O928*H928</f>
        <v>0</v>
      </c>
      <c r="Q928" s="225">
        <v>0</v>
      </c>
      <c r="R928" s="225">
        <f>Q928*H928</f>
        <v>0</v>
      </c>
      <c r="S928" s="225">
        <v>0</v>
      </c>
      <c r="T928" s="226">
        <f>S928*H928</f>
        <v>0</v>
      </c>
      <c r="U928" s="42"/>
      <c r="V928" s="42"/>
      <c r="W928" s="42"/>
      <c r="X928" s="42"/>
      <c r="Y928" s="42"/>
      <c r="Z928" s="42"/>
      <c r="AA928" s="42"/>
      <c r="AB928" s="42"/>
      <c r="AC928" s="42"/>
      <c r="AD928" s="42"/>
      <c r="AE928" s="42"/>
      <c r="AR928" s="227" t="s">
        <v>355</v>
      </c>
      <c r="AT928" s="227" t="s">
        <v>144</v>
      </c>
      <c r="AU928" s="227" t="s">
        <v>87</v>
      </c>
      <c r="AY928" s="20" t="s">
        <v>141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20" t="s">
        <v>85</v>
      </c>
      <c r="BK928" s="228">
        <f>ROUND(I928*H928,2)</f>
        <v>0</v>
      </c>
      <c r="BL928" s="20" t="s">
        <v>355</v>
      </c>
      <c r="BM928" s="227" t="s">
        <v>721</v>
      </c>
    </row>
    <row r="929" s="2" customFormat="1">
      <c r="A929" s="42"/>
      <c r="B929" s="43"/>
      <c r="C929" s="44"/>
      <c r="D929" s="229" t="s">
        <v>151</v>
      </c>
      <c r="E929" s="44"/>
      <c r="F929" s="230" t="s">
        <v>722</v>
      </c>
      <c r="G929" s="44"/>
      <c r="H929" s="44"/>
      <c r="I929" s="231"/>
      <c r="J929" s="44"/>
      <c r="K929" s="44"/>
      <c r="L929" s="48"/>
      <c r="M929" s="232"/>
      <c r="N929" s="233"/>
      <c r="O929" s="88"/>
      <c r="P929" s="88"/>
      <c r="Q929" s="88"/>
      <c r="R929" s="88"/>
      <c r="S929" s="88"/>
      <c r="T929" s="89"/>
      <c r="U929" s="42"/>
      <c r="V929" s="42"/>
      <c r="W929" s="42"/>
      <c r="X929" s="42"/>
      <c r="Y929" s="42"/>
      <c r="Z929" s="42"/>
      <c r="AA929" s="42"/>
      <c r="AB929" s="42"/>
      <c r="AC929" s="42"/>
      <c r="AD929" s="42"/>
      <c r="AE929" s="42"/>
      <c r="AT929" s="20" t="s">
        <v>151</v>
      </c>
      <c r="AU929" s="20" t="s">
        <v>87</v>
      </c>
    </row>
    <row r="930" s="13" customFormat="1">
      <c r="A930" s="13"/>
      <c r="B930" s="234"/>
      <c r="C930" s="235"/>
      <c r="D930" s="236" t="s">
        <v>153</v>
      </c>
      <c r="E930" s="237" t="s">
        <v>32</v>
      </c>
      <c r="F930" s="238" t="s">
        <v>723</v>
      </c>
      <c r="G930" s="235"/>
      <c r="H930" s="237" t="s">
        <v>32</v>
      </c>
      <c r="I930" s="239"/>
      <c r="J930" s="235"/>
      <c r="K930" s="235"/>
      <c r="L930" s="240"/>
      <c r="M930" s="241"/>
      <c r="N930" s="242"/>
      <c r="O930" s="242"/>
      <c r="P930" s="242"/>
      <c r="Q930" s="242"/>
      <c r="R930" s="242"/>
      <c r="S930" s="242"/>
      <c r="T930" s="24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4" t="s">
        <v>153</v>
      </c>
      <c r="AU930" s="244" t="s">
        <v>87</v>
      </c>
      <c r="AV930" s="13" t="s">
        <v>85</v>
      </c>
      <c r="AW930" s="13" t="s">
        <v>39</v>
      </c>
      <c r="AX930" s="13" t="s">
        <v>78</v>
      </c>
      <c r="AY930" s="244" t="s">
        <v>141</v>
      </c>
    </row>
    <row r="931" s="13" customFormat="1">
      <c r="A931" s="13"/>
      <c r="B931" s="234"/>
      <c r="C931" s="235"/>
      <c r="D931" s="236" t="s">
        <v>153</v>
      </c>
      <c r="E931" s="237" t="s">
        <v>32</v>
      </c>
      <c r="F931" s="238" t="s">
        <v>410</v>
      </c>
      <c r="G931" s="235"/>
      <c r="H931" s="237" t="s">
        <v>32</v>
      </c>
      <c r="I931" s="239"/>
      <c r="J931" s="235"/>
      <c r="K931" s="235"/>
      <c r="L931" s="240"/>
      <c r="M931" s="241"/>
      <c r="N931" s="242"/>
      <c r="O931" s="242"/>
      <c r="P931" s="242"/>
      <c r="Q931" s="242"/>
      <c r="R931" s="242"/>
      <c r="S931" s="242"/>
      <c r="T931" s="24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4" t="s">
        <v>153</v>
      </c>
      <c r="AU931" s="244" t="s">
        <v>87</v>
      </c>
      <c r="AV931" s="13" t="s">
        <v>85</v>
      </c>
      <c r="AW931" s="13" t="s">
        <v>39</v>
      </c>
      <c r="AX931" s="13" t="s">
        <v>78</v>
      </c>
      <c r="AY931" s="244" t="s">
        <v>141</v>
      </c>
    </row>
    <row r="932" s="13" customFormat="1">
      <c r="A932" s="13"/>
      <c r="B932" s="234"/>
      <c r="C932" s="235"/>
      <c r="D932" s="236" t="s">
        <v>153</v>
      </c>
      <c r="E932" s="237" t="s">
        <v>32</v>
      </c>
      <c r="F932" s="238" t="s">
        <v>411</v>
      </c>
      <c r="G932" s="235"/>
      <c r="H932" s="237" t="s">
        <v>32</v>
      </c>
      <c r="I932" s="239"/>
      <c r="J932" s="235"/>
      <c r="K932" s="235"/>
      <c r="L932" s="240"/>
      <c r="M932" s="241"/>
      <c r="N932" s="242"/>
      <c r="O932" s="242"/>
      <c r="P932" s="242"/>
      <c r="Q932" s="242"/>
      <c r="R932" s="242"/>
      <c r="S932" s="242"/>
      <c r="T932" s="24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4" t="s">
        <v>153</v>
      </c>
      <c r="AU932" s="244" t="s">
        <v>87</v>
      </c>
      <c r="AV932" s="13" t="s">
        <v>85</v>
      </c>
      <c r="AW932" s="13" t="s">
        <v>39</v>
      </c>
      <c r="AX932" s="13" t="s">
        <v>78</v>
      </c>
      <c r="AY932" s="244" t="s">
        <v>141</v>
      </c>
    </row>
    <row r="933" s="14" customFormat="1">
      <c r="A933" s="14"/>
      <c r="B933" s="245"/>
      <c r="C933" s="246"/>
      <c r="D933" s="236" t="s">
        <v>153</v>
      </c>
      <c r="E933" s="247" t="s">
        <v>32</v>
      </c>
      <c r="F933" s="248" t="s">
        <v>412</v>
      </c>
      <c r="G933" s="246"/>
      <c r="H933" s="249">
        <v>232.00200000000001</v>
      </c>
      <c r="I933" s="250"/>
      <c r="J933" s="246"/>
      <c r="K933" s="246"/>
      <c r="L933" s="251"/>
      <c r="M933" s="252"/>
      <c r="N933" s="253"/>
      <c r="O933" s="253"/>
      <c r="P933" s="253"/>
      <c r="Q933" s="253"/>
      <c r="R933" s="253"/>
      <c r="S933" s="253"/>
      <c r="T933" s="254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5" t="s">
        <v>153</v>
      </c>
      <c r="AU933" s="255" t="s">
        <v>87</v>
      </c>
      <c r="AV933" s="14" t="s">
        <v>87</v>
      </c>
      <c r="AW933" s="14" t="s">
        <v>39</v>
      </c>
      <c r="AX933" s="14" t="s">
        <v>78</v>
      </c>
      <c r="AY933" s="255" t="s">
        <v>141</v>
      </c>
    </row>
    <row r="934" s="13" customFormat="1">
      <c r="A934" s="13"/>
      <c r="B934" s="234"/>
      <c r="C934" s="235"/>
      <c r="D934" s="236" t="s">
        <v>153</v>
      </c>
      <c r="E934" s="237" t="s">
        <v>32</v>
      </c>
      <c r="F934" s="238" t="s">
        <v>413</v>
      </c>
      <c r="G934" s="235"/>
      <c r="H934" s="237" t="s">
        <v>32</v>
      </c>
      <c r="I934" s="239"/>
      <c r="J934" s="235"/>
      <c r="K934" s="235"/>
      <c r="L934" s="240"/>
      <c r="M934" s="241"/>
      <c r="N934" s="242"/>
      <c r="O934" s="242"/>
      <c r="P934" s="242"/>
      <c r="Q934" s="242"/>
      <c r="R934" s="242"/>
      <c r="S934" s="242"/>
      <c r="T934" s="24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4" t="s">
        <v>153</v>
      </c>
      <c r="AU934" s="244" t="s">
        <v>87</v>
      </c>
      <c r="AV934" s="13" t="s">
        <v>85</v>
      </c>
      <c r="AW934" s="13" t="s">
        <v>39</v>
      </c>
      <c r="AX934" s="13" t="s">
        <v>78</v>
      </c>
      <c r="AY934" s="244" t="s">
        <v>141</v>
      </c>
    </row>
    <row r="935" s="13" customFormat="1">
      <c r="A935" s="13"/>
      <c r="B935" s="234"/>
      <c r="C935" s="235"/>
      <c r="D935" s="236" t="s">
        <v>153</v>
      </c>
      <c r="E935" s="237" t="s">
        <v>32</v>
      </c>
      <c r="F935" s="238" t="s">
        <v>414</v>
      </c>
      <c r="G935" s="235"/>
      <c r="H935" s="237" t="s">
        <v>32</v>
      </c>
      <c r="I935" s="239"/>
      <c r="J935" s="235"/>
      <c r="K935" s="235"/>
      <c r="L935" s="240"/>
      <c r="M935" s="241"/>
      <c r="N935" s="242"/>
      <c r="O935" s="242"/>
      <c r="P935" s="242"/>
      <c r="Q935" s="242"/>
      <c r="R935" s="242"/>
      <c r="S935" s="242"/>
      <c r="T935" s="24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4" t="s">
        <v>153</v>
      </c>
      <c r="AU935" s="244" t="s">
        <v>87</v>
      </c>
      <c r="AV935" s="13" t="s">
        <v>85</v>
      </c>
      <c r="AW935" s="13" t="s">
        <v>39</v>
      </c>
      <c r="AX935" s="13" t="s">
        <v>78</v>
      </c>
      <c r="AY935" s="244" t="s">
        <v>141</v>
      </c>
    </row>
    <row r="936" s="14" customFormat="1">
      <c r="A936" s="14"/>
      <c r="B936" s="245"/>
      <c r="C936" s="246"/>
      <c r="D936" s="236" t="s">
        <v>153</v>
      </c>
      <c r="E936" s="247" t="s">
        <v>32</v>
      </c>
      <c r="F936" s="248" t="s">
        <v>415</v>
      </c>
      <c r="G936" s="246"/>
      <c r="H936" s="249">
        <v>97.001000000000005</v>
      </c>
      <c r="I936" s="250"/>
      <c r="J936" s="246"/>
      <c r="K936" s="246"/>
      <c r="L936" s="251"/>
      <c r="M936" s="252"/>
      <c r="N936" s="253"/>
      <c r="O936" s="253"/>
      <c r="P936" s="253"/>
      <c r="Q936" s="253"/>
      <c r="R936" s="253"/>
      <c r="S936" s="253"/>
      <c r="T936" s="254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5" t="s">
        <v>153</v>
      </c>
      <c r="AU936" s="255" t="s">
        <v>87</v>
      </c>
      <c r="AV936" s="14" t="s">
        <v>87</v>
      </c>
      <c r="AW936" s="14" t="s">
        <v>39</v>
      </c>
      <c r="AX936" s="14" t="s">
        <v>78</v>
      </c>
      <c r="AY936" s="255" t="s">
        <v>141</v>
      </c>
    </row>
    <row r="937" s="13" customFormat="1">
      <c r="A937" s="13"/>
      <c r="B937" s="234"/>
      <c r="C937" s="235"/>
      <c r="D937" s="236" t="s">
        <v>153</v>
      </c>
      <c r="E937" s="237" t="s">
        <v>32</v>
      </c>
      <c r="F937" s="238" t="s">
        <v>416</v>
      </c>
      <c r="G937" s="235"/>
      <c r="H937" s="237" t="s">
        <v>32</v>
      </c>
      <c r="I937" s="239"/>
      <c r="J937" s="235"/>
      <c r="K937" s="235"/>
      <c r="L937" s="240"/>
      <c r="M937" s="241"/>
      <c r="N937" s="242"/>
      <c r="O937" s="242"/>
      <c r="P937" s="242"/>
      <c r="Q937" s="242"/>
      <c r="R937" s="242"/>
      <c r="S937" s="242"/>
      <c r="T937" s="24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4" t="s">
        <v>153</v>
      </c>
      <c r="AU937" s="244" t="s">
        <v>87</v>
      </c>
      <c r="AV937" s="13" t="s">
        <v>85</v>
      </c>
      <c r="AW937" s="13" t="s">
        <v>39</v>
      </c>
      <c r="AX937" s="13" t="s">
        <v>78</v>
      </c>
      <c r="AY937" s="244" t="s">
        <v>141</v>
      </c>
    </row>
    <row r="938" s="14" customFormat="1">
      <c r="A938" s="14"/>
      <c r="B938" s="245"/>
      <c r="C938" s="246"/>
      <c r="D938" s="236" t="s">
        <v>153</v>
      </c>
      <c r="E938" s="247" t="s">
        <v>32</v>
      </c>
      <c r="F938" s="248" t="s">
        <v>417</v>
      </c>
      <c r="G938" s="246"/>
      <c r="H938" s="249">
        <v>-21.75</v>
      </c>
      <c r="I938" s="250"/>
      <c r="J938" s="246"/>
      <c r="K938" s="246"/>
      <c r="L938" s="251"/>
      <c r="M938" s="252"/>
      <c r="N938" s="253"/>
      <c r="O938" s="253"/>
      <c r="P938" s="253"/>
      <c r="Q938" s="253"/>
      <c r="R938" s="253"/>
      <c r="S938" s="253"/>
      <c r="T938" s="254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5" t="s">
        <v>153</v>
      </c>
      <c r="AU938" s="255" t="s">
        <v>87</v>
      </c>
      <c r="AV938" s="14" t="s">
        <v>87</v>
      </c>
      <c r="AW938" s="14" t="s">
        <v>39</v>
      </c>
      <c r="AX938" s="14" t="s">
        <v>78</v>
      </c>
      <c r="AY938" s="255" t="s">
        <v>141</v>
      </c>
    </row>
    <row r="939" s="13" customFormat="1">
      <c r="A939" s="13"/>
      <c r="B939" s="234"/>
      <c r="C939" s="235"/>
      <c r="D939" s="236" t="s">
        <v>153</v>
      </c>
      <c r="E939" s="237" t="s">
        <v>32</v>
      </c>
      <c r="F939" s="238" t="s">
        <v>418</v>
      </c>
      <c r="G939" s="235"/>
      <c r="H939" s="237" t="s">
        <v>32</v>
      </c>
      <c r="I939" s="239"/>
      <c r="J939" s="235"/>
      <c r="K939" s="235"/>
      <c r="L939" s="240"/>
      <c r="M939" s="241"/>
      <c r="N939" s="242"/>
      <c r="O939" s="242"/>
      <c r="P939" s="242"/>
      <c r="Q939" s="242"/>
      <c r="R939" s="242"/>
      <c r="S939" s="242"/>
      <c r="T939" s="24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4" t="s">
        <v>153</v>
      </c>
      <c r="AU939" s="244" t="s">
        <v>87</v>
      </c>
      <c r="AV939" s="13" t="s">
        <v>85</v>
      </c>
      <c r="AW939" s="13" t="s">
        <v>39</v>
      </c>
      <c r="AX939" s="13" t="s">
        <v>78</v>
      </c>
      <c r="AY939" s="244" t="s">
        <v>141</v>
      </c>
    </row>
    <row r="940" s="14" customFormat="1">
      <c r="A940" s="14"/>
      <c r="B940" s="245"/>
      <c r="C940" s="246"/>
      <c r="D940" s="236" t="s">
        <v>153</v>
      </c>
      <c r="E940" s="247" t="s">
        <v>32</v>
      </c>
      <c r="F940" s="248" t="s">
        <v>419</v>
      </c>
      <c r="G940" s="246"/>
      <c r="H940" s="249">
        <v>4.7359999999999998</v>
      </c>
      <c r="I940" s="250"/>
      <c r="J940" s="246"/>
      <c r="K940" s="246"/>
      <c r="L940" s="251"/>
      <c r="M940" s="252"/>
      <c r="N940" s="253"/>
      <c r="O940" s="253"/>
      <c r="P940" s="253"/>
      <c r="Q940" s="253"/>
      <c r="R940" s="253"/>
      <c r="S940" s="253"/>
      <c r="T940" s="25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5" t="s">
        <v>153</v>
      </c>
      <c r="AU940" s="255" t="s">
        <v>87</v>
      </c>
      <c r="AV940" s="14" t="s">
        <v>87</v>
      </c>
      <c r="AW940" s="14" t="s">
        <v>39</v>
      </c>
      <c r="AX940" s="14" t="s">
        <v>78</v>
      </c>
      <c r="AY940" s="255" t="s">
        <v>141</v>
      </c>
    </row>
    <row r="941" s="13" customFormat="1">
      <c r="A941" s="13"/>
      <c r="B941" s="234"/>
      <c r="C941" s="235"/>
      <c r="D941" s="236" t="s">
        <v>153</v>
      </c>
      <c r="E941" s="237" t="s">
        <v>32</v>
      </c>
      <c r="F941" s="238" t="s">
        <v>420</v>
      </c>
      <c r="G941" s="235"/>
      <c r="H941" s="237" t="s">
        <v>32</v>
      </c>
      <c r="I941" s="239"/>
      <c r="J941" s="235"/>
      <c r="K941" s="235"/>
      <c r="L941" s="240"/>
      <c r="M941" s="241"/>
      <c r="N941" s="242"/>
      <c r="O941" s="242"/>
      <c r="P941" s="242"/>
      <c r="Q941" s="242"/>
      <c r="R941" s="242"/>
      <c r="S941" s="242"/>
      <c r="T941" s="24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4" t="s">
        <v>153</v>
      </c>
      <c r="AU941" s="244" t="s">
        <v>87</v>
      </c>
      <c r="AV941" s="13" t="s">
        <v>85</v>
      </c>
      <c r="AW941" s="13" t="s">
        <v>39</v>
      </c>
      <c r="AX941" s="13" t="s">
        <v>78</v>
      </c>
      <c r="AY941" s="244" t="s">
        <v>141</v>
      </c>
    </row>
    <row r="942" s="14" customFormat="1">
      <c r="A942" s="14"/>
      <c r="B942" s="245"/>
      <c r="C942" s="246"/>
      <c r="D942" s="236" t="s">
        <v>153</v>
      </c>
      <c r="E942" s="247" t="s">
        <v>32</v>
      </c>
      <c r="F942" s="248" t="s">
        <v>421</v>
      </c>
      <c r="G942" s="246"/>
      <c r="H942" s="249">
        <v>94.192999999999998</v>
      </c>
      <c r="I942" s="250"/>
      <c r="J942" s="246"/>
      <c r="K942" s="246"/>
      <c r="L942" s="251"/>
      <c r="M942" s="252"/>
      <c r="N942" s="253"/>
      <c r="O942" s="253"/>
      <c r="P942" s="253"/>
      <c r="Q942" s="253"/>
      <c r="R942" s="253"/>
      <c r="S942" s="253"/>
      <c r="T942" s="254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5" t="s">
        <v>153</v>
      </c>
      <c r="AU942" s="255" t="s">
        <v>87</v>
      </c>
      <c r="AV942" s="14" t="s">
        <v>87</v>
      </c>
      <c r="AW942" s="14" t="s">
        <v>39</v>
      </c>
      <c r="AX942" s="14" t="s">
        <v>78</v>
      </c>
      <c r="AY942" s="255" t="s">
        <v>141</v>
      </c>
    </row>
    <row r="943" s="13" customFormat="1">
      <c r="A943" s="13"/>
      <c r="B943" s="234"/>
      <c r="C943" s="235"/>
      <c r="D943" s="236" t="s">
        <v>153</v>
      </c>
      <c r="E943" s="237" t="s">
        <v>32</v>
      </c>
      <c r="F943" s="238" t="s">
        <v>422</v>
      </c>
      <c r="G943" s="235"/>
      <c r="H943" s="237" t="s">
        <v>32</v>
      </c>
      <c r="I943" s="239"/>
      <c r="J943" s="235"/>
      <c r="K943" s="235"/>
      <c r="L943" s="240"/>
      <c r="M943" s="241"/>
      <c r="N943" s="242"/>
      <c r="O943" s="242"/>
      <c r="P943" s="242"/>
      <c r="Q943" s="242"/>
      <c r="R943" s="242"/>
      <c r="S943" s="242"/>
      <c r="T943" s="24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4" t="s">
        <v>153</v>
      </c>
      <c r="AU943" s="244" t="s">
        <v>87</v>
      </c>
      <c r="AV943" s="13" t="s">
        <v>85</v>
      </c>
      <c r="AW943" s="13" t="s">
        <v>39</v>
      </c>
      <c r="AX943" s="13" t="s">
        <v>78</v>
      </c>
      <c r="AY943" s="244" t="s">
        <v>141</v>
      </c>
    </row>
    <row r="944" s="14" customFormat="1">
      <c r="A944" s="14"/>
      <c r="B944" s="245"/>
      <c r="C944" s="246"/>
      <c r="D944" s="236" t="s">
        <v>153</v>
      </c>
      <c r="E944" s="247" t="s">
        <v>32</v>
      </c>
      <c r="F944" s="248" t="s">
        <v>423</v>
      </c>
      <c r="G944" s="246"/>
      <c r="H944" s="249">
        <v>-6.6870000000000003</v>
      </c>
      <c r="I944" s="250"/>
      <c r="J944" s="246"/>
      <c r="K944" s="246"/>
      <c r="L944" s="251"/>
      <c r="M944" s="252"/>
      <c r="N944" s="253"/>
      <c r="O944" s="253"/>
      <c r="P944" s="253"/>
      <c r="Q944" s="253"/>
      <c r="R944" s="253"/>
      <c r="S944" s="253"/>
      <c r="T944" s="25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5" t="s">
        <v>153</v>
      </c>
      <c r="AU944" s="255" t="s">
        <v>87</v>
      </c>
      <c r="AV944" s="14" t="s">
        <v>87</v>
      </c>
      <c r="AW944" s="14" t="s">
        <v>39</v>
      </c>
      <c r="AX944" s="14" t="s">
        <v>78</v>
      </c>
      <c r="AY944" s="255" t="s">
        <v>141</v>
      </c>
    </row>
    <row r="945" s="13" customFormat="1">
      <c r="A945" s="13"/>
      <c r="B945" s="234"/>
      <c r="C945" s="235"/>
      <c r="D945" s="236" t="s">
        <v>153</v>
      </c>
      <c r="E945" s="237" t="s">
        <v>32</v>
      </c>
      <c r="F945" s="238" t="s">
        <v>424</v>
      </c>
      <c r="G945" s="235"/>
      <c r="H945" s="237" t="s">
        <v>32</v>
      </c>
      <c r="I945" s="239"/>
      <c r="J945" s="235"/>
      <c r="K945" s="235"/>
      <c r="L945" s="240"/>
      <c r="M945" s="241"/>
      <c r="N945" s="242"/>
      <c r="O945" s="242"/>
      <c r="P945" s="242"/>
      <c r="Q945" s="242"/>
      <c r="R945" s="242"/>
      <c r="S945" s="242"/>
      <c r="T945" s="24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4" t="s">
        <v>153</v>
      </c>
      <c r="AU945" s="244" t="s">
        <v>87</v>
      </c>
      <c r="AV945" s="13" t="s">
        <v>85</v>
      </c>
      <c r="AW945" s="13" t="s">
        <v>39</v>
      </c>
      <c r="AX945" s="13" t="s">
        <v>78</v>
      </c>
      <c r="AY945" s="244" t="s">
        <v>141</v>
      </c>
    </row>
    <row r="946" s="14" customFormat="1">
      <c r="A946" s="14"/>
      <c r="B946" s="245"/>
      <c r="C946" s="246"/>
      <c r="D946" s="236" t="s">
        <v>153</v>
      </c>
      <c r="E946" s="247" t="s">
        <v>32</v>
      </c>
      <c r="F946" s="248" t="s">
        <v>425</v>
      </c>
      <c r="G946" s="246"/>
      <c r="H946" s="249">
        <v>235.00700000000001</v>
      </c>
      <c r="I946" s="250"/>
      <c r="J946" s="246"/>
      <c r="K946" s="246"/>
      <c r="L946" s="251"/>
      <c r="M946" s="252"/>
      <c r="N946" s="253"/>
      <c r="O946" s="253"/>
      <c r="P946" s="253"/>
      <c r="Q946" s="253"/>
      <c r="R946" s="253"/>
      <c r="S946" s="253"/>
      <c r="T946" s="25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5" t="s">
        <v>153</v>
      </c>
      <c r="AU946" s="255" t="s">
        <v>87</v>
      </c>
      <c r="AV946" s="14" t="s">
        <v>87</v>
      </c>
      <c r="AW946" s="14" t="s">
        <v>39</v>
      </c>
      <c r="AX946" s="14" t="s">
        <v>78</v>
      </c>
      <c r="AY946" s="255" t="s">
        <v>141</v>
      </c>
    </row>
    <row r="947" s="13" customFormat="1">
      <c r="A947" s="13"/>
      <c r="B947" s="234"/>
      <c r="C947" s="235"/>
      <c r="D947" s="236" t="s">
        <v>153</v>
      </c>
      <c r="E947" s="237" t="s">
        <v>32</v>
      </c>
      <c r="F947" s="238" t="s">
        <v>426</v>
      </c>
      <c r="G947" s="235"/>
      <c r="H947" s="237" t="s">
        <v>32</v>
      </c>
      <c r="I947" s="239"/>
      <c r="J947" s="235"/>
      <c r="K947" s="235"/>
      <c r="L947" s="240"/>
      <c r="M947" s="241"/>
      <c r="N947" s="242"/>
      <c r="O947" s="242"/>
      <c r="P947" s="242"/>
      <c r="Q947" s="242"/>
      <c r="R947" s="242"/>
      <c r="S947" s="242"/>
      <c r="T947" s="24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4" t="s">
        <v>153</v>
      </c>
      <c r="AU947" s="244" t="s">
        <v>87</v>
      </c>
      <c r="AV947" s="13" t="s">
        <v>85</v>
      </c>
      <c r="AW947" s="13" t="s">
        <v>39</v>
      </c>
      <c r="AX947" s="13" t="s">
        <v>78</v>
      </c>
      <c r="AY947" s="244" t="s">
        <v>141</v>
      </c>
    </row>
    <row r="948" s="14" customFormat="1">
      <c r="A948" s="14"/>
      <c r="B948" s="245"/>
      <c r="C948" s="246"/>
      <c r="D948" s="236" t="s">
        <v>153</v>
      </c>
      <c r="E948" s="247" t="s">
        <v>32</v>
      </c>
      <c r="F948" s="248" t="s">
        <v>427</v>
      </c>
      <c r="G948" s="246"/>
      <c r="H948" s="249">
        <v>155.52799999999999</v>
      </c>
      <c r="I948" s="250"/>
      <c r="J948" s="246"/>
      <c r="K948" s="246"/>
      <c r="L948" s="251"/>
      <c r="M948" s="252"/>
      <c r="N948" s="253"/>
      <c r="O948" s="253"/>
      <c r="P948" s="253"/>
      <c r="Q948" s="253"/>
      <c r="R948" s="253"/>
      <c r="S948" s="253"/>
      <c r="T948" s="254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5" t="s">
        <v>153</v>
      </c>
      <c r="AU948" s="255" t="s">
        <v>87</v>
      </c>
      <c r="AV948" s="14" t="s">
        <v>87</v>
      </c>
      <c r="AW948" s="14" t="s">
        <v>39</v>
      </c>
      <c r="AX948" s="14" t="s">
        <v>78</v>
      </c>
      <c r="AY948" s="255" t="s">
        <v>141</v>
      </c>
    </row>
    <row r="949" s="14" customFormat="1">
      <c r="A949" s="14"/>
      <c r="B949" s="245"/>
      <c r="C949" s="246"/>
      <c r="D949" s="236" t="s">
        <v>153</v>
      </c>
      <c r="E949" s="247" t="s">
        <v>32</v>
      </c>
      <c r="F949" s="248" t="s">
        <v>428</v>
      </c>
      <c r="G949" s="246"/>
      <c r="H949" s="249">
        <v>48.615000000000002</v>
      </c>
      <c r="I949" s="250"/>
      <c r="J949" s="246"/>
      <c r="K949" s="246"/>
      <c r="L949" s="251"/>
      <c r="M949" s="252"/>
      <c r="N949" s="253"/>
      <c r="O949" s="253"/>
      <c r="P949" s="253"/>
      <c r="Q949" s="253"/>
      <c r="R949" s="253"/>
      <c r="S949" s="253"/>
      <c r="T949" s="254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5" t="s">
        <v>153</v>
      </c>
      <c r="AU949" s="255" t="s">
        <v>87</v>
      </c>
      <c r="AV949" s="14" t="s">
        <v>87</v>
      </c>
      <c r="AW949" s="14" t="s">
        <v>39</v>
      </c>
      <c r="AX949" s="14" t="s">
        <v>78</v>
      </c>
      <c r="AY949" s="255" t="s">
        <v>141</v>
      </c>
    </row>
    <row r="950" s="13" customFormat="1">
      <c r="A950" s="13"/>
      <c r="B950" s="234"/>
      <c r="C950" s="235"/>
      <c r="D950" s="236" t="s">
        <v>153</v>
      </c>
      <c r="E950" s="237" t="s">
        <v>32</v>
      </c>
      <c r="F950" s="238" t="s">
        <v>429</v>
      </c>
      <c r="G950" s="235"/>
      <c r="H950" s="237" t="s">
        <v>32</v>
      </c>
      <c r="I950" s="239"/>
      <c r="J950" s="235"/>
      <c r="K950" s="235"/>
      <c r="L950" s="240"/>
      <c r="M950" s="241"/>
      <c r="N950" s="242"/>
      <c r="O950" s="242"/>
      <c r="P950" s="242"/>
      <c r="Q950" s="242"/>
      <c r="R950" s="242"/>
      <c r="S950" s="242"/>
      <c r="T950" s="24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4" t="s">
        <v>153</v>
      </c>
      <c r="AU950" s="244" t="s">
        <v>87</v>
      </c>
      <c r="AV950" s="13" t="s">
        <v>85</v>
      </c>
      <c r="AW950" s="13" t="s">
        <v>39</v>
      </c>
      <c r="AX950" s="13" t="s">
        <v>78</v>
      </c>
      <c r="AY950" s="244" t="s">
        <v>141</v>
      </c>
    </row>
    <row r="951" s="14" customFormat="1">
      <c r="A951" s="14"/>
      <c r="B951" s="245"/>
      <c r="C951" s="246"/>
      <c r="D951" s="236" t="s">
        <v>153</v>
      </c>
      <c r="E951" s="247" t="s">
        <v>32</v>
      </c>
      <c r="F951" s="248" t="s">
        <v>430</v>
      </c>
      <c r="G951" s="246"/>
      <c r="H951" s="249">
        <v>219.24500000000001</v>
      </c>
      <c r="I951" s="250"/>
      <c r="J951" s="246"/>
      <c r="K951" s="246"/>
      <c r="L951" s="251"/>
      <c r="M951" s="252"/>
      <c r="N951" s="253"/>
      <c r="O951" s="253"/>
      <c r="P951" s="253"/>
      <c r="Q951" s="253"/>
      <c r="R951" s="253"/>
      <c r="S951" s="253"/>
      <c r="T951" s="254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5" t="s">
        <v>153</v>
      </c>
      <c r="AU951" s="255" t="s">
        <v>87</v>
      </c>
      <c r="AV951" s="14" t="s">
        <v>87</v>
      </c>
      <c r="AW951" s="14" t="s">
        <v>39</v>
      </c>
      <c r="AX951" s="14" t="s">
        <v>78</v>
      </c>
      <c r="AY951" s="255" t="s">
        <v>141</v>
      </c>
    </row>
    <row r="952" s="14" customFormat="1">
      <c r="A952" s="14"/>
      <c r="B952" s="245"/>
      <c r="C952" s="246"/>
      <c r="D952" s="236" t="s">
        <v>153</v>
      </c>
      <c r="E952" s="247" t="s">
        <v>32</v>
      </c>
      <c r="F952" s="248" t="s">
        <v>431</v>
      </c>
      <c r="G952" s="246"/>
      <c r="H952" s="249">
        <v>-0.378</v>
      </c>
      <c r="I952" s="250"/>
      <c r="J952" s="246"/>
      <c r="K952" s="246"/>
      <c r="L952" s="251"/>
      <c r="M952" s="252"/>
      <c r="N952" s="253"/>
      <c r="O952" s="253"/>
      <c r="P952" s="253"/>
      <c r="Q952" s="253"/>
      <c r="R952" s="253"/>
      <c r="S952" s="253"/>
      <c r="T952" s="254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5" t="s">
        <v>153</v>
      </c>
      <c r="AU952" s="255" t="s">
        <v>87</v>
      </c>
      <c r="AV952" s="14" t="s">
        <v>87</v>
      </c>
      <c r="AW952" s="14" t="s">
        <v>39</v>
      </c>
      <c r="AX952" s="14" t="s">
        <v>78</v>
      </c>
      <c r="AY952" s="255" t="s">
        <v>141</v>
      </c>
    </row>
    <row r="953" s="16" customFormat="1">
      <c r="A953" s="16"/>
      <c r="B953" s="267"/>
      <c r="C953" s="268"/>
      <c r="D953" s="236" t="s">
        <v>153</v>
      </c>
      <c r="E953" s="269" t="s">
        <v>32</v>
      </c>
      <c r="F953" s="270" t="s">
        <v>287</v>
      </c>
      <c r="G953" s="268"/>
      <c r="H953" s="271">
        <v>1057.5119999999999</v>
      </c>
      <c r="I953" s="272"/>
      <c r="J953" s="268"/>
      <c r="K953" s="268"/>
      <c r="L953" s="273"/>
      <c r="M953" s="274"/>
      <c r="N953" s="275"/>
      <c r="O953" s="275"/>
      <c r="P953" s="275"/>
      <c r="Q953" s="275"/>
      <c r="R953" s="275"/>
      <c r="S953" s="275"/>
      <c r="T953" s="276"/>
      <c r="U953" s="16"/>
      <c r="V953" s="16"/>
      <c r="W953" s="16"/>
      <c r="X953" s="16"/>
      <c r="Y953" s="16"/>
      <c r="Z953" s="16"/>
      <c r="AA953" s="16"/>
      <c r="AB953" s="16"/>
      <c r="AC953" s="16"/>
      <c r="AD953" s="16"/>
      <c r="AE953" s="16"/>
      <c r="AT953" s="277" t="s">
        <v>153</v>
      </c>
      <c r="AU953" s="277" t="s">
        <v>87</v>
      </c>
      <c r="AV953" s="16" t="s">
        <v>230</v>
      </c>
      <c r="AW953" s="16" t="s">
        <v>39</v>
      </c>
      <c r="AX953" s="16" t="s">
        <v>78</v>
      </c>
      <c r="AY953" s="277" t="s">
        <v>141</v>
      </c>
    </row>
    <row r="954" s="13" customFormat="1">
      <c r="A954" s="13"/>
      <c r="B954" s="234"/>
      <c r="C954" s="235"/>
      <c r="D954" s="236" t="s">
        <v>153</v>
      </c>
      <c r="E954" s="237" t="s">
        <v>32</v>
      </c>
      <c r="F954" s="238" t="s">
        <v>724</v>
      </c>
      <c r="G954" s="235"/>
      <c r="H954" s="237" t="s">
        <v>32</v>
      </c>
      <c r="I954" s="239"/>
      <c r="J954" s="235"/>
      <c r="K954" s="235"/>
      <c r="L954" s="240"/>
      <c r="M954" s="241"/>
      <c r="N954" s="242"/>
      <c r="O954" s="242"/>
      <c r="P954" s="242"/>
      <c r="Q954" s="242"/>
      <c r="R954" s="242"/>
      <c r="S954" s="242"/>
      <c r="T954" s="24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4" t="s">
        <v>153</v>
      </c>
      <c r="AU954" s="244" t="s">
        <v>87</v>
      </c>
      <c r="AV954" s="13" t="s">
        <v>85</v>
      </c>
      <c r="AW954" s="13" t="s">
        <v>39</v>
      </c>
      <c r="AX954" s="13" t="s">
        <v>78</v>
      </c>
      <c r="AY954" s="244" t="s">
        <v>141</v>
      </c>
    </row>
    <row r="955" s="14" customFormat="1">
      <c r="A955" s="14"/>
      <c r="B955" s="245"/>
      <c r="C955" s="246"/>
      <c r="D955" s="236" t="s">
        <v>153</v>
      </c>
      <c r="E955" s="247" t="s">
        <v>32</v>
      </c>
      <c r="F955" s="248" t="s">
        <v>725</v>
      </c>
      <c r="G955" s="246"/>
      <c r="H955" s="249">
        <v>-180.68100000000001</v>
      </c>
      <c r="I955" s="250"/>
      <c r="J955" s="246"/>
      <c r="K955" s="246"/>
      <c r="L955" s="251"/>
      <c r="M955" s="252"/>
      <c r="N955" s="253"/>
      <c r="O955" s="253"/>
      <c r="P955" s="253"/>
      <c r="Q955" s="253"/>
      <c r="R955" s="253"/>
      <c r="S955" s="253"/>
      <c r="T955" s="254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5" t="s">
        <v>153</v>
      </c>
      <c r="AU955" s="255" t="s">
        <v>87</v>
      </c>
      <c r="AV955" s="14" t="s">
        <v>87</v>
      </c>
      <c r="AW955" s="14" t="s">
        <v>39</v>
      </c>
      <c r="AX955" s="14" t="s">
        <v>78</v>
      </c>
      <c r="AY955" s="255" t="s">
        <v>141</v>
      </c>
    </row>
    <row r="956" s="15" customFormat="1">
      <c r="A956" s="15"/>
      <c r="B956" s="256"/>
      <c r="C956" s="257"/>
      <c r="D956" s="236" t="s">
        <v>153</v>
      </c>
      <c r="E956" s="258" t="s">
        <v>32</v>
      </c>
      <c r="F956" s="259" t="s">
        <v>223</v>
      </c>
      <c r="G956" s="257"/>
      <c r="H956" s="260">
        <v>876.83100000000002</v>
      </c>
      <c r="I956" s="261"/>
      <c r="J956" s="257"/>
      <c r="K956" s="257"/>
      <c r="L956" s="262"/>
      <c r="M956" s="263"/>
      <c r="N956" s="264"/>
      <c r="O956" s="264"/>
      <c r="P956" s="264"/>
      <c r="Q956" s="264"/>
      <c r="R956" s="264"/>
      <c r="S956" s="264"/>
      <c r="T956" s="265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66" t="s">
        <v>153</v>
      </c>
      <c r="AU956" s="266" t="s">
        <v>87</v>
      </c>
      <c r="AV956" s="15" t="s">
        <v>149</v>
      </c>
      <c r="AW956" s="15" t="s">
        <v>39</v>
      </c>
      <c r="AX956" s="15" t="s">
        <v>85</v>
      </c>
      <c r="AY956" s="266" t="s">
        <v>141</v>
      </c>
    </row>
    <row r="957" s="2" customFormat="1" ht="16.5" customHeight="1">
      <c r="A957" s="42"/>
      <c r="B957" s="43"/>
      <c r="C957" s="278" t="s">
        <v>726</v>
      </c>
      <c r="D957" s="278" t="s">
        <v>305</v>
      </c>
      <c r="E957" s="279" t="s">
        <v>692</v>
      </c>
      <c r="F957" s="280" t="s">
        <v>693</v>
      </c>
      <c r="G957" s="281" t="s">
        <v>147</v>
      </c>
      <c r="H957" s="282">
        <v>946.97699999999998</v>
      </c>
      <c r="I957" s="283"/>
      <c r="J957" s="284">
        <f>ROUND(I957*H957,2)</f>
        <v>0</v>
      </c>
      <c r="K957" s="280" t="s">
        <v>32</v>
      </c>
      <c r="L957" s="285"/>
      <c r="M957" s="286" t="s">
        <v>32</v>
      </c>
      <c r="N957" s="287" t="s">
        <v>49</v>
      </c>
      <c r="O957" s="88"/>
      <c r="P957" s="225">
        <f>O957*H957</f>
        <v>0</v>
      </c>
      <c r="Q957" s="225">
        <v>0.0095999999999999992</v>
      </c>
      <c r="R957" s="225">
        <f>Q957*H957</f>
        <v>9.0909791999999996</v>
      </c>
      <c r="S957" s="225">
        <v>0</v>
      </c>
      <c r="T957" s="226">
        <f>S957*H957</f>
        <v>0</v>
      </c>
      <c r="U957" s="42"/>
      <c r="V957" s="42"/>
      <c r="W957" s="42"/>
      <c r="X957" s="42"/>
      <c r="Y957" s="42"/>
      <c r="Z957" s="42"/>
      <c r="AA957" s="42"/>
      <c r="AB957" s="42"/>
      <c r="AC957" s="42"/>
      <c r="AD957" s="42"/>
      <c r="AE957" s="42"/>
      <c r="AR957" s="227" t="s">
        <v>522</v>
      </c>
      <c r="AT957" s="227" t="s">
        <v>305</v>
      </c>
      <c r="AU957" s="227" t="s">
        <v>87</v>
      </c>
      <c r="AY957" s="20" t="s">
        <v>141</v>
      </c>
      <c r="BE957" s="228">
        <f>IF(N957="základní",J957,0)</f>
        <v>0</v>
      </c>
      <c r="BF957" s="228">
        <f>IF(N957="snížená",J957,0)</f>
        <v>0</v>
      </c>
      <c r="BG957" s="228">
        <f>IF(N957="zákl. přenesená",J957,0)</f>
        <v>0</v>
      </c>
      <c r="BH957" s="228">
        <f>IF(N957="sníž. přenesená",J957,0)</f>
        <v>0</v>
      </c>
      <c r="BI957" s="228">
        <f>IF(N957="nulová",J957,0)</f>
        <v>0</v>
      </c>
      <c r="BJ957" s="20" t="s">
        <v>85</v>
      </c>
      <c r="BK957" s="228">
        <f>ROUND(I957*H957,2)</f>
        <v>0</v>
      </c>
      <c r="BL957" s="20" t="s">
        <v>355</v>
      </c>
      <c r="BM957" s="227" t="s">
        <v>727</v>
      </c>
    </row>
    <row r="958" s="13" customFormat="1">
      <c r="A958" s="13"/>
      <c r="B958" s="234"/>
      <c r="C958" s="235"/>
      <c r="D958" s="236" t="s">
        <v>153</v>
      </c>
      <c r="E958" s="237" t="s">
        <v>32</v>
      </c>
      <c r="F958" s="238" t="s">
        <v>728</v>
      </c>
      <c r="G958" s="235"/>
      <c r="H958" s="237" t="s">
        <v>32</v>
      </c>
      <c r="I958" s="239"/>
      <c r="J958" s="235"/>
      <c r="K958" s="235"/>
      <c r="L958" s="240"/>
      <c r="M958" s="241"/>
      <c r="N958" s="242"/>
      <c r="O958" s="242"/>
      <c r="P958" s="242"/>
      <c r="Q958" s="242"/>
      <c r="R958" s="242"/>
      <c r="S958" s="242"/>
      <c r="T958" s="24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4" t="s">
        <v>153</v>
      </c>
      <c r="AU958" s="244" t="s">
        <v>87</v>
      </c>
      <c r="AV958" s="13" t="s">
        <v>85</v>
      </c>
      <c r="AW958" s="13" t="s">
        <v>39</v>
      </c>
      <c r="AX958" s="13" t="s">
        <v>78</v>
      </c>
      <c r="AY958" s="244" t="s">
        <v>141</v>
      </c>
    </row>
    <row r="959" s="14" customFormat="1">
      <c r="A959" s="14"/>
      <c r="B959" s="245"/>
      <c r="C959" s="246"/>
      <c r="D959" s="236" t="s">
        <v>153</v>
      </c>
      <c r="E959" s="247" t="s">
        <v>32</v>
      </c>
      <c r="F959" s="248" t="s">
        <v>729</v>
      </c>
      <c r="G959" s="246"/>
      <c r="H959" s="249">
        <v>876.83100000000002</v>
      </c>
      <c r="I959" s="250"/>
      <c r="J959" s="246"/>
      <c r="K959" s="246"/>
      <c r="L959" s="251"/>
      <c r="M959" s="252"/>
      <c r="N959" s="253"/>
      <c r="O959" s="253"/>
      <c r="P959" s="253"/>
      <c r="Q959" s="253"/>
      <c r="R959" s="253"/>
      <c r="S959" s="253"/>
      <c r="T959" s="254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5" t="s">
        <v>153</v>
      </c>
      <c r="AU959" s="255" t="s">
        <v>87</v>
      </c>
      <c r="AV959" s="14" t="s">
        <v>87</v>
      </c>
      <c r="AW959" s="14" t="s">
        <v>39</v>
      </c>
      <c r="AX959" s="14" t="s">
        <v>85</v>
      </c>
      <c r="AY959" s="255" t="s">
        <v>141</v>
      </c>
    </row>
    <row r="960" s="14" customFormat="1">
      <c r="A960" s="14"/>
      <c r="B960" s="245"/>
      <c r="C960" s="246"/>
      <c r="D960" s="236" t="s">
        <v>153</v>
      </c>
      <c r="E960" s="246"/>
      <c r="F960" s="248" t="s">
        <v>730</v>
      </c>
      <c r="G960" s="246"/>
      <c r="H960" s="249">
        <v>946.97699999999998</v>
      </c>
      <c r="I960" s="250"/>
      <c r="J960" s="246"/>
      <c r="K960" s="246"/>
      <c r="L960" s="251"/>
      <c r="M960" s="252"/>
      <c r="N960" s="253"/>
      <c r="O960" s="253"/>
      <c r="P960" s="253"/>
      <c r="Q960" s="253"/>
      <c r="R960" s="253"/>
      <c r="S960" s="253"/>
      <c r="T960" s="254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5" t="s">
        <v>153</v>
      </c>
      <c r="AU960" s="255" t="s">
        <v>87</v>
      </c>
      <c r="AV960" s="14" t="s">
        <v>87</v>
      </c>
      <c r="AW960" s="14" t="s">
        <v>4</v>
      </c>
      <c r="AX960" s="14" t="s">
        <v>85</v>
      </c>
      <c r="AY960" s="255" t="s">
        <v>141</v>
      </c>
    </row>
    <row r="961" s="2" customFormat="1" ht="24.15" customHeight="1">
      <c r="A961" s="42"/>
      <c r="B961" s="43"/>
      <c r="C961" s="216" t="s">
        <v>731</v>
      </c>
      <c r="D961" s="216" t="s">
        <v>144</v>
      </c>
      <c r="E961" s="217" t="s">
        <v>732</v>
      </c>
      <c r="F961" s="218" t="s">
        <v>733</v>
      </c>
      <c r="G961" s="219" t="s">
        <v>250</v>
      </c>
      <c r="H961" s="220">
        <v>89.650000000000006</v>
      </c>
      <c r="I961" s="221"/>
      <c r="J961" s="222">
        <f>ROUND(I961*H961,2)</f>
        <v>0</v>
      </c>
      <c r="K961" s="218" t="s">
        <v>148</v>
      </c>
      <c r="L961" s="48"/>
      <c r="M961" s="223" t="s">
        <v>32</v>
      </c>
      <c r="N961" s="224" t="s">
        <v>49</v>
      </c>
      <c r="O961" s="88"/>
      <c r="P961" s="225">
        <f>O961*H961</f>
        <v>0</v>
      </c>
      <c r="Q961" s="225">
        <v>0</v>
      </c>
      <c r="R961" s="225">
        <f>Q961*H961</f>
        <v>0</v>
      </c>
      <c r="S961" s="225">
        <v>0</v>
      </c>
      <c r="T961" s="226">
        <f>S961*H961</f>
        <v>0</v>
      </c>
      <c r="U961" s="42"/>
      <c r="V961" s="42"/>
      <c r="W961" s="42"/>
      <c r="X961" s="42"/>
      <c r="Y961" s="42"/>
      <c r="Z961" s="42"/>
      <c r="AA961" s="42"/>
      <c r="AB961" s="42"/>
      <c r="AC961" s="42"/>
      <c r="AD961" s="42"/>
      <c r="AE961" s="42"/>
      <c r="AR961" s="227" t="s">
        <v>355</v>
      </c>
      <c r="AT961" s="227" t="s">
        <v>144</v>
      </c>
      <c r="AU961" s="227" t="s">
        <v>87</v>
      </c>
      <c r="AY961" s="20" t="s">
        <v>141</v>
      </c>
      <c r="BE961" s="228">
        <f>IF(N961="základní",J961,0)</f>
        <v>0</v>
      </c>
      <c r="BF961" s="228">
        <f>IF(N961="snížená",J961,0)</f>
        <v>0</v>
      </c>
      <c r="BG961" s="228">
        <f>IF(N961="zákl. přenesená",J961,0)</f>
        <v>0</v>
      </c>
      <c r="BH961" s="228">
        <f>IF(N961="sníž. přenesená",J961,0)</f>
        <v>0</v>
      </c>
      <c r="BI961" s="228">
        <f>IF(N961="nulová",J961,0)</f>
        <v>0</v>
      </c>
      <c r="BJ961" s="20" t="s">
        <v>85</v>
      </c>
      <c r="BK961" s="228">
        <f>ROUND(I961*H961,2)</f>
        <v>0</v>
      </c>
      <c r="BL961" s="20" t="s">
        <v>355</v>
      </c>
      <c r="BM961" s="227" t="s">
        <v>734</v>
      </c>
    </row>
    <row r="962" s="2" customFormat="1">
      <c r="A962" s="42"/>
      <c r="B962" s="43"/>
      <c r="C962" s="44"/>
      <c r="D962" s="229" t="s">
        <v>151</v>
      </c>
      <c r="E962" s="44"/>
      <c r="F962" s="230" t="s">
        <v>735</v>
      </c>
      <c r="G962" s="44"/>
      <c r="H962" s="44"/>
      <c r="I962" s="231"/>
      <c r="J962" s="44"/>
      <c r="K962" s="44"/>
      <c r="L962" s="48"/>
      <c r="M962" s="232"/>
      <c r="N962" s="233"/>
      <c r="O962" s="88"/>
      <c r="P962" s="88"/>
      <c r="Q962" s="88"/>
      <c r="R962" s="88"/>
      <c r="S962" s="88"/>
      <c r="T962" s="89"/>
      <c r="U962" s="42"/>
      <c r="V962" s="42"/>
      <c r="W962" s="42"/>
      <c r="X962" s="42"/>
      <c r="Y962" s="42"/>
      <c r="Z962" s="42"/>
      <c r="AA962" s="42"/>
      <c r="AB962" s="42"/>
      <c r="AC962" s="42"/>
      <c r="AD962" s="42"/>
      <c r="AE962" s="42"/>
      <c r="AT962" s="20" t="s">
        <v>151</v>
      </c>
      <c r="AU962" s="20" t="s">
        <v>87</v>
      </c>
    </row>
    <row r="963" s="13" customFormat="1">
      <c r="A963" s="13"/>
      <c r="B963" s="234"/>
      <c r="C963" s="235"/>
      <c r="D963" s="236" t="s">
        <v>153</v>
      </c>
      <c r="E963" s="237" t="s">
        <v>32</v>
      </c>
      <c r="F963" s="238" t="s">
        <v>736</v>
      </c>
      <c r="G963" s="235"/>
      <c r="H963" s="237" t="s">
        <v>32</v>
      </c>
      <c r="I963" s="239"/>
      <c r="J963" s="235"/>
      <c r="K963" s="235"/>
      <c r="L963" s="240"/>
      <c r="M963" s="241"/>
      <c r="N963" s="242"/>
      <c r="O963" s="242"/>
      <c r="P963" s="242"/>
      <c r="Q963" s="242"/>
      <c r="R963" s="242"/>
      <c r="S963" s="242"/>
      <c r="T963" s="24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4" t="s">
        <v>153</v>
      </c>
      <c r="AU963" s="244" t="s">
        <v>87</v>
      </c>
      <c r="AV963" s="13" t="s">
        <v>85</v>
      </c>
      <c r="AW963" s="13" t="s">
        <v>39</v>
      </c>
      <c r="AX963" s="13" t="s">
        <v>78</v>
      </c>
      <c r="AY963" s="244" t="s">
        <v>141</v>
      </c>
    </row>
    <row r="964" s="14" customFormat="1">
      <c r="A964" s="14"/>
      <c r="B964" s="245"/>
      <c r="C964" s="246"/>
      <c r="D964" s="236" t="s">
        <v>153</v>
      </c>
      <c r="E964" s="247" t="s">
        <v>32</v>
      </c>
      <c r="F964" s="248" t="s">
        <v>737</v>
      </c>
      <c r="G964" s="246"/>
      <c r="H964" s="249">
        <v>64.599999999999994</v>
      </c>
      <c r="I964" s="250"/>
      <c r="J964" s="246"/>
      <c r="K964" s="246"/>
      <c r="L964" s="251"/>
      <c r="M964" s="252"/>
      <c r="N964" s="253"/>
      <c r="O964" s="253"/>
      <c r="P964" s="253"/>
      <c r="Q964" s="253"/>
      <c r="R964" s="253"/>
      <c r="S964" s="253"/>
      <c r="T964" s="254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5" t="s">
        <v>153</v>
      </c>
      <c r="AU964" s="255" t="s">
        <v>87</v>
      </c>
      <c r="AV964" s="14" t="s">
        <v>87</v>
      </c>
      <c r="AW964" s="14" t="s">
        <v>39</v>
      </c>
      <c r="AX964" s="14" t="s">
        <v>78</v>
      </c>
      <c r="AY964" s="255" t="s">
        <v>141</v>
      </c>
    </row>
    <row r="965" s="14" customFormat="1">
      <c r="A965" s="14"/>
      <c r="B965" s="245"/>
      <c r="C965" s="246"/>
      <c r="D965" s="236" t="s">
        <v>153</v>
      </c>
      <c r="E965" s="247" t="s">
        <v>32</v>
      </c>
      <c r="F965" s="248" t="s">
        <v>738</v>
      </c>
      <c r="G965" s="246"/>
      <c r="H965" s="249">
        <v>25.050000000000001</v>
      </c>
      <c r="I965" s="250"/>
      <c r="J965" s="246"/>
      <c r="K965" s="246"/>
      <c r="L965" s="251"/>
      <c r="M965" s="252"/>
      <c r="N965" s="253"/>
      <c r="O965" s="253"/>
      <c r="P965" s="253"/>
      <c r="Q965" s="253"/>
      <c r="R965" s="253"/>
      <c r="S965" s="253"/>
      <c r="T965" s="254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5" t="s">
        <v>153</v>
      </c>
      <c r="AU965" s="255" t="s">
        <v>87</v>
      </c>
      <c r="AV965" s="14" t="s">
        <v>87</v>
      </c>
      <c r="AW965" s="14" t="s">
        <v>39</v>
      </c>
      <c r="AX965" s="14" t="s">
        <v>78</v>
      </c>
      <c r="AY965" s="255" t="s">
        <v>141</v>
      </c>
    </row>
    <row r="966" s="15" customFormat="1">
      <c r="A966" s="15"/>
      <c r="B966" s="256"/>
      <c r="C966" s="257"/>
      <c r="D966" s="236" t="s">
        <v>153</v>
      </c>
      <c r="E966" s="258" t="s">
        <v>32</v>
      </c>
      <c r="F966" s="259" t="s">
        <v>223</v>
      </c>
      <c r="G966" s="257"/>
      <c r="H966" s="260">
        <v>89.650000000000006</v>
      </c>
      <c r="I966" s="261"/>
      <c r="J966" s="257"/>
      <c r="K966" s="257"/>
      <c r="L966" s="262"/>
      <c r="M966" s="263"/>
      <c r="N966" s="264"/>
      <c r="O966" s="264"/>
      <c r="P966" s="264"/>
      <c r="Q966" s="264"/>
      <c r="R966" s="264"/>
      <c r="S966" s="264"/>
      <c r="T966" s="265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66" t="s">
        <v>153</v>
      </c>
      <c r="AU966" s="266" t="s">
        <v>87</v>
      </c>
      <c r="AV966" s="15" t="s">
        <v>149</v>
      </c>
      <c r="AW966" s="15" t="s">
        <v>39</v>
      </c>
      <c r="AX966" s="15" t="s">
        <v>85</v>
      </c>
      <c r="AY966" s="266" t="s">
        <v>141</v>
      </c>
    </row>
    <row r="967" s="2" customFormat="1" ht="16.5" customHeight="1">
      <c r="A967" s="42"/>
      <c r="B967" s="43"/>
      <c r="C967" s="278" t="s">
        <v>739</v>
      </c>
      <c r="D967" s="278" t="s">
        <v>305</v>
      </c>
      <c r="E967" s="279" t="s">
        <v>706</v>
      </c>
      <c r="F967" s="280" t="s">
        <v>707</v>
      </c>
      <c r="G967" s="281" t="s">
        <v>447</v>
      </c>
      <c r="H967" s="282">
        <v>1.0840000000000001</v>
      </c>
      <c r="I967" s="283"/>
      <c r="J967" s="284">
        <f>ROUND(I967*H967,2)</f>
        <v>0</v>
      </c>
      <c r="K967" s="280" t="s">
        <v>148</v>
      </c>
      <c r="L967" s="285"/>
      <c r="M967" s="286" t="s">
        <v>32</v>
      </c>
      <c r="N967" s="287" t="s">
        <v>49</v>
      </c>
      <c r="O967" s="88"/>
      <c r="P967" s="225">
        <f>O967*H967</f>
        <v>0</v>
      </c>
      <c r="Q967" s="225">
        <v>0.55000000000000004</v>
      </c>
      <c r="R967" s="225">
        <f>Q967*H967</f>
        <v>0.59620000000000006</v>
      </c>
      <c r="S967" s="225">
        <v>0</v>
      </c>
      <c r="T967" s="226">
        <f>S967*H967</f>
        <v>0</v>
      </c>
      <c r="U967" s="42"/>
      <c r="V967" s="42"/>
      <c r="W967" s="42"/>
      <c r="X967" s="42"/>
      <c r="Y967" s="42"/>
      <c r="Z967" s="42"/>
      <c r="AA967" s="42"/>
      <c r="AB967" s="42"/>
      <c r="AC967" s="42"/>
      <c r="AD967" s="42"/>
      <c r="AE967" s="42"/>
      <c r="AR967" s="227" t="s">
        <v>522</v>
      </c>
      <c r="AT967" s="227" t="s">
        <v>305</v>
      </c>
      <c r="AU967" s="227" t="s">
        <v>87</v>
      </c>
      <c r="AY967" s="20" t="s">
        <v>141</v>
      </c>
      <c r="BE967" s="228">
        <f>IF(N967="základní",J967,0)</f>
        <v>0</v>
      </c>
      <c r="BF967" s="228">
        <f>IF(N967="snížená",J967,0)</f>
        <v>0</v>
      </c>
      <c r="BG967" s="228">
        <f>IF(N967="zákl. přenesená",J967,0)</f>
        <v>0</v>
      </c>
      <c r="BH967" s="228">
        <f>IF(N967="sníž. přenesená",J967,0)</f>
        <v>0</v>
      </c>
      <c r="BI967" s="228">
        <f>IF(N967="nulová",J967,0)</f>
        <v>0</v>
      </c>
      <c r="BJ967" s="20" t="s">
        <v>85</v>
      </c>
      <c r="BK967" s="228">
        <f>ROUND(I967*H967,2)</f>
        <v>0</v>
      </c>
      <c r="BL967" s="20" t="s">
        <v>355</v>
      </c>
      <c r="BM967" s="227" t="s">
        <v>740</v>
      </c>
    </row>
    <row r="968" s="13" customFormat="1">
      <c r="A968" s="13"/>
      <c r="B968" s="234"/>
      <c r="C968" s="235"/>
      <c r="D968" s="236" t="s">
        <v>153</v>
      </c>
      <c r="E968" s="237" t="s">
        <v>32</v>
      </c>
      <c r="F968" s="238" t="s">
        <v>309</v>
      </c>
      <c r="G968" s="235"/>
      <c r="H968" s="237" t="s">
        <v>32</v>
      </c>
      <c r="I968" s="239"/>
      <c r="J968" s="235"/>
      <c r="K968" s="235"/>
      <c r="L968" s="240"/>
      <c r="M968" s="241"/>
      <c r="N968" s="242"/>
      <c r="O968" s="242"/>
      <c r="P968" s="242"/>
      <c r="Q968" s="242"/>
      <c r="R968" s="242"/>
      <c r="S968" s="242"/>
      <c r="T968" s="24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4" t="s">
        <v>153</v>
      </c>
      <c r="AU968" s="244" t="s">
        <v>87</v>
      </c>
      <c r="AV968" s="13" t="s">
        <v>85</v>
      </c>
      <c r="AW968" s="13" t="s">
        <v>39</v>
      </c>
      <c r="AX968" s="13" t="s">
        <v>78</v>
      </c>
      <c r="AY968" s="244" t="s">
        <v>141</v>
      </c>
    </row>
    <row r="969" s="14" customFormat="1">
      <c r="A969" s="14"/>
      <c r="B969" s="245"/>
      <c r="C969" s="246"/>
      <c r="D969" s="236" t="s">
        <v>153</v>
      </c>
      <c r="E969" s="247" t="s">
        <v>32</v>
      </c>
      <c r="F969" s="248" t="s">
        <v>741</v>
      </c>
      <c r="G969" s="246"/>
      <c r="H969" s="249">
        <v>1.004</v>
      </c>
      <c r="I969" s="250"/>
      <c r="J969" s="246"/>
      <c r="K969" s="246"/>
      <c r="L969" s="251"/>
      <c r="M969" s="252"/>
      <c r="N969" s="253"/>
      <c r="O969" s="253"/>
      <c r="P969" s="253"/>
      <c r="Q969" s="253"/>
      <c r="R969" s="253"/>
      <c r="S969" s="253"/>
      <c r="T969" s="254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5" t="s">
        <v>153</v>
      </c>
      <c r="AU969" s="255" t="s">
        <v>87</v>
      </c>
      <c r="AV969" s="14" t="s">
        <v>87</v>
      </c>
      <c r="AW969" s="14" t="s">
        <v>39</v>
      </c>
      <c r="AX969" s="14" t="s">
        <v>85</v>
      </c>
      <c r="AY969" s="255" t="s">
        <v>141</v>
      </c>
    </row>
    <row r="970" s="14" customFormat="1">
      <c r="A970" s="14"/>
      <c r="B970" s="245"/>
      <c r="C970" s="246"/>
      <c r="D970" s="236" t="s">
        <v>153</v>
      </c>
      <c r="E970" s="246"/>
      <c r="F970" s="248" t="s">
        <v>742</v>
      </c>
      <c r="G970" s="246"/>
      <c r="H970" s="249">
        <v>1.0840000000000001</v>
      </c>
      <c r="I970" s="250"/>
      <c r="J970" s="246"/>
      <c r="K970" s="246"/>
      <c r="L970" s="251"/>
      <c r="M970" s="252"/>
      <c r="N970" s="253"/>
      <c r="O970" s="253"/>
      <c r="P970" s="253"/>
      <c r="Q970" s="253"/>
      <c r="R970" s="253"/>
      <c r="S970" s="253"/>
      <c r="T970" s="254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5" t="s">
        <v>153</v>
      </c>
      <c r="AU970" s="255" t="s">
        <v>87</v>
      </c>
      <c r="AV970" s="14" t="s">
        <v>87</v>
      </c>
      <c r="AW970" s="14" t="s">
        <v>4</v>
      </c>
      <c r="AX970" s="14" t="s">
        <v>85</v>
      </c>
      <c r="AY970" s="255" t="s">
        <v>141</v>
      </c>
    </row>
    <row r="971" s="2" customFormat="1" ht="16.5" customHeight="1">
      <c r="A971" s="42"/>
      <c r="B971" s="43"/>
      <c r="C971" s="216" t="s">
        <v>743</v>
      </c>
      <c r="D971" s="216" t="s">
        <v>144</v>
      </c>
      <c r="E971" s="217" t="s">
        <v>744</v>
      </c>
      <c r="F971" s="218" t="s">
        <v>745</v>
      </c>
      <c r="G971" s="219" t="s">
        <v>447</v>
      </c>
      <c r="H971" s="220">
        <v>14.156000000000001</v>
      </c>
      <c r="I971" s="221"/>
      <c r="J971" s="222">
        <f>ROUND(I971*H971,2)</f>
        <v>0</v>
      </c>
      <c r="K971" s="218" t="s">
        <v>148</v>
      </c>
      <c r="L971" s="48"/>
      <c r="M971" s="223" t="s">
        <v>32</v>
      </c>
      <c r="N971" s="224" t="s">
        <v>49</v>
      </c>
      <c r="O971" s="88"/>
      <c r="P971" s="225">
        <f>O971*H971</f>
        <v>0</v>
      </c>
      <c r="Q971" s="225">
        <v>0.00281</v>
      </c>
      <c r="R971" s="225">
        <f>Q971*H971</f>
        <v>0.039778359999999999</v>
      </c>
      <c r="S971" s="225">
        <v>0</v>
      </c>
      <c r="T971" s="226">
        <f>S971*H971</f>
        <v>0</v>
      </c>
      <c r="U971" s="42"/>
      <c r="V971" s="42"/>
      <c r="W971" s="42"/>
      <c r="X971" s="42"/>
      <c r="Y971" s="42"/>
      <c r="Z971" s="42"/>
      <c r="AA971" s="42"/>
      <c r="AB971" s="42"/>
      <c r="AC971" s="42"/>
      <c r="AD971" s="42"/>
      <c r="AE971" s="42"/>
      <c r="AR971" s="227" t="s">
        <v>355</v>
      </c>
      <c r="AT971" s="227" t="s">
        <v>144</v>
      </c>
      <c r="AU971" s="227" t="s">
        <v>87</v>
      </c>
      <c r="AY971" s="20" t="s">
        <v>141</v>
      </c>
      <c r="BE971" s="228">
        <f>IF(N971="základní",J971,0)</f>
        <v>0</v>
      </c>
      <c r="BF971" s="228">
        <f>IF(N971="snížená",J971,0)</f>
        <v>0</v>
      </c>
      <c r="BG971" s="228">
        <f>IF(N971="zákl. přenesená",J971,0)</f>
        <v>0</v>
      </c>
      <c r="BH971" s="228">
        <f>IF(N971="sníž. přenesená",J971,0)</f>
        <v>0</v>
      </c>
      <c r="BI971" s="228">
        <f>IF(N971="nulová",J971,0)</f>
        <v>0</v>
      </c>
      <c r="BJ971" s="20" t="s">
        <v>85</v>
      </c>
      <c r="BK971" s="228">
        <f>ROUND(I971*H971,2)</f>
        <v>0</v>
      </c>
      <c r="BL971" s="20" t="s">
        <v>355</v>
      </c>
      <c r="BM971" s="227" t="s">
        <v>746</v>
      </c>
    </row>
    <row r="972" s="2" customFormat="1">
      <c r="A972" s="42"/>
      <c r="B972" s="43"/>
      <c r="C972" s="44"/>
      <c r="D972" s="229" t="s">
        <v>151</v>
      </c>
      <c r="E972" s="44"/>
      <c r="F972" s="230" t="s">
        <v>747</v>
      </c>
      <c r="G972" s="44"/>
      <c r="H972" s="44"/>
      <c r="I972" s="231"/>
      <c r="J972" s="44"/>
      <c r="K972" s="44"/>
      <c r="L972" s="48"/>
      <c r="M972" s="232"/>
      <c r="N972" s="233"/>
      <c r="O972" s="88"/>
      <c r="P972" s="88"/>
      <c r="Q972" s="88"/>
      <c r="R972" s="88"/>
      <c r="S972" s="88"/>
      <c r="T972" s="89"/>
      <c r="U972" s="42"/>
      <c r="V972" s="42"/>
      <c r="W972" s="42"/>
      <c r="X972" s="42"/>
      <c r="Y972" s="42"/>
      <c r="Z972" s="42"/>
      <c r="AA972" s="42"/>
      <c r="AB972" s="42"/>
      <c r="AC972" s="42"/>
      <c r="AD972" s="42"/>
      <c r="AE972" s="42"/>
      <c r="AT972" s="20" t="s">
        <v>151</v>
      </c>
      <c r="AU972" s="20" t="s">
        <v>87</v>
      </c>
    </row>
    <row r="973" s="13" customFormat="1">
      <c r="A973" s="13"/>
      <c r="B973" s="234"/>
      <c r="C973" s="235"/>
      <c r="D973" s="236" t="s">
        <v>153</v>
      </c>
      <c r="E973" s="237" t="s">
        <v>32</v>
      </c>
      <c r="F973" s="238" t="s">
        <v>728</v>
      </c>
      <c r="G973" s="235"/>
      <c r="H973" s="237" t="s">
        <v>32</v>
      </c>
      <c r="I973" s="239"/>
      <c r="J973" s="235"/>
      <c r="K973" s="235"/>
      <c r="L973" s="240"/>
      <c r="M973" s="241"/>
      <c r="N973" s="242"/>
      <c r="O973" s="242"/>
      <c r="P973" s="242"/>
      <c r="Q973" s="242"/>
      <c r="R973" s="242"/>
      <c r="S973" s="242"/>
      <c r="T973" s="24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4" t="s">
        <v>153</v>
      </c>
      <c r="AU973" s="244" t="s">
        <v>87</v>
      </c>
      <c r="AV973" s="13" t="s">
        <v>85</v>
      </c>
      <c r="AW973" s="13" t="s">
        <v>39</v>
      </c>
      <c r="AX973" s="13" t="s">
        <v>78</v>
      </c>
      <c r="AY973" s="244" t="s">
        <v>141</v>
      </c>
    </row>
    <row r="974" s="14" customFormat="1">
      <c r="A974" s="14"/>
      <c r="B974" s="245"/>
      <c r="C974" s="246"/>
      <c r="D974" s="236" t="s">
        <v>153</v>
      </c>
      <c r="E974" s="247" t="s">
        <v>32</v>
      </c>
      <c r="F974" s="248" t="s">
        <v>748</v>
      </c>
      <c r="G974" s="246"/>
      <c r="H974" s="249">
        <v>13.151999999999999</v>
      </c>
      <c r="I974" s="250"/>
      <c r="J974" s="246"/>
      <c r="K974" s="246"/>
      <c r="L974" s="251"/>
      <c r="M974" s="252"/>
      <c r="N974" s="253"/>
      <c r="O974" s="253"/>
      <c r="P974" s="253"/>
      <c r="Q974" s="253"/>
      <c r="R974" s="253"/>
      <c r="S974" s="253"/>
      <c r="T974" s="254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5" t="s">
        <v>153</v>
      </c>
      <c r="AU974" s="255" t="s">
        <v>87</v>
      </c>
      <c r="AV974" s="14" t="s">
        <v>87</v>
      </c>
      <c r="AW974" s="14" t="s">
        <v>39</v>
      </c>
      <c r="AX974" s="14" t="s">
        <v>78</v>
      </c>
      <c r="AY974" s="255" t="s">
        <v>141</v>
      </c>
    </row>
    <row r="975" s="13" customFormat="1">
      <c r="A975" s="13"/>
      <c r="B975" s="234"/>
      <c r="C975" s="235"/>
      <c r="D975" s="236" t="s">
        <v>153</v>
      </c>
      <c r="E975" s="237" t="s">
        <v>32</v>
      </c>
      <c r="F975" s="238" t="s">
        <v>309</v>
      </c>
      <c r="G975" s="235"/>
      <c r="H975" s="237" t="s">
        <v>32</v>
      </c>
      <c r="I975" s="239"/>
      <c r="J975" s="235"/>
      <c r="K975" s="235"/>
      <c r="L975" s="240"/>
      <c r="M975" s="241"/>
      <c r="N975" s="242"/>
      <c r="O975" s="242"/>
      <c r="P975" s="242"/>
      <c r="Q975" s="242"/>
      <c r="R975" s="242"/>
      <c r="S975" s="242"/>
      <c r="T975" s="24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4" t="s">
        <v>153</v>
      </c>
      <c r="AU975" s="244" t="s">
        <v>87</v>
      </c>
      <c r="AV975" s="13" t="s">
        <v>85</v>
      </c>
      <c r="AW975" s="13" t="s">
        <v>39</v>
      </c>
      <c r="AX975" s="13" t="s">
        <v>78</v>
      </c>
      <c r="AY975" s="244" t="s">
        <v>141</v>
      </c>
    </row>
    <row r="976" s="14" customFormat="1">
      <c r="A976" s="14"/>
      <c r="B976" s="245"/>
      <c r="C976" s="246"/>
      <c r="D976" s="236" t="s">
        <v>153</v>
      </c>
      <c r="E976" s="247" t="s">
        <v>32</v>
      </c>
      <c r="F976" s="248" t="s">
        <v>741</v>
      </c>
      <c r="G976" s="246"/>
      <c r="H976" s="249">
        <v>1.004</v>
      </c>
      <c r="I976" s="250"/>
      <c r="J976" s="246"/>
      <c r="K976" s="246"/>
      <c r="L976" s="251"/>
      <c r="M976" s="252"/>
      <c r="N976" s="253"/>
      <c r="O976" s="253"/>
      <c r="P976" s="253"/>
      <c r="Q976" s="253"/>
      <c r="R976" s="253"/>
      <c r="S976" s="253"/>
      <c r="T976" s="254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5" t="s">
        <v>153</v>
      </c>
      <c r="AU976" s="255" t="s">
        <v>87</v>
      </c>
      <c r="AV976" s="14" t="s">
        <v>87</v>
      </c>
      <c r="AW976" s="14" t="s">
        <v>39</v>
      </c>
      <c r="AX976" s="14" t="s">
        <v>78</v>
      </c>
      <c r="AY976" s="255" t="s">
        <v>141</v>
      </c>
    </row>
    <row r="977" s="15" customFormat="1">
      <c r="A977" s="15"/>
      <c r="B977" s="256"/>
      <c r="C977" s="257"/>
      <c r="D977" s="236" t="s">
        <v>153</v>
      </c>
      <c r="E977" s="258" t="s">
        <v>32</v>
      </c>
      <c r="F977" s="259" t="s">
        <v>223</v>
      </c>
      <c r="G977" s="257"/>
      <c r="H977" s="260">
        <v>14.156000000000001</v>
      </c>
      <c r="I977" s="261"/>
      <c r="J977" s="257"/>
      <c r="K977" s="257"/>
      <c r="L977" s="262"/>
      <c r="M977" s="263"/>
      <c r="N977" s="264"/>
      <c r="O977" s="264"/>
      <c r="P977" s="264"/>
      <c r="Q977" s="264"/>
      <c r="R977" s="264"/>
      <c r="S977" s="264"/>
      <c r="T977" s="265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66" t="s">
        <v>153</v>
      </c>
      <c r="AU977" s="266" t="s">
        <v>87</v>
      </c>
      <c r="AV977" s="15" t="s">
        <v>149</v>
      </c>
      <c r="AW977" s="15" t="s">
        <v>39</v>
      </c>
      <c r="AX977" s="15" t="s">
        <v>85</v>
      </c>
      <c r="AY977" s="266" t="s">
        <v>141</v>
      </c>
    </row>
    <row r="978" s="2" customFormat="1" ht="16.5" customHeight="1">
      <c r="A978" s="42"/>
      <c r="B978" s="43"/>
      <c r="C978" s="216" t="s">
        <v>142</v>
      </c>
      <c r="D978" s="216" t="s">
        <v>144</v>
      </c>
      <c r="E978" s="217" t="s">
        <v>749</v>
      </c>
      <c r="F978" s="218" t="s">
        <v>750</v>
      </c>
      <c r="G978" s="219" t="s">
        <v>147</v>
      </c>
      <c r="H978" s="220">
        <v>24.215</v>
      </c>
      <c r="I978" s="221"/>
      <c r="J978" s="222">
        <f>ROUND(I978*H978,2)</f>
        <v>0</v>
      </c>
      <c r="K978" s="218" t="s">
        <v>32</v>
      </c>
      <c r="L978" s="48"/>
      <c r="M978" s="223" t="s">
        <v>32</v>
      </c>
      <c r="N978" s="224" t="s">
        <v>49</v>
      </c>
      <c r="O978" s="88"/>
      <c r="P978" s="225">
        <f>O978*H978</f>
        <v>0</v>
      </c>
      <c r="Q978" s="225">
        <v>0</v>
      </c>
      <c r="R978" s="225">
        <f>Q978*H978</f>
        <v>0</v>
      </c>
      <c r="S978" s="225">
        <v>0.070000000000000007</v>
      </c>
      <c r="T978" s="226">
        <f>S978*H978</f>
        <v>1.6950500000000002</v>
      </c>
      <c r="U978" s="42"/>
      <c r="V978" s="42"/>
      <c r="W978" s="42"/>
      <c r="X978" s="42"/>
      <c r="Y978" s="42"/>
      <c r="Z978" s="42"/>
      <c r="AA978" s="42"/>
      <c r="AB978" s="42"/>
      <c r="AC978" s="42"/>
      <c r="AD978" s="42"/>
      <c r="AE978" s="42"/>
      <c r="AR978" s="227" t="s">
        <v>355</v>
      </c>
      <c r="AT978" s="227" t="s">
        <v>144</v>
      </c>
      <c r="AU978" s="227" t="s">
        <v>87</v>
      </c>
      <c r="AY978" s="20" t="s">
        <v>141</v>
      </c>
      <c r="BE978" s="228">
        <f>IF(N978="základní",J978,0)</f>
        <v>0</v>
      </c>
      <c r="BF978" s="228">
        <f>IF(N978="snížená",J978,0)</f>
        <v>0</v>
      </c>
      <c r="BG978" s="228">
        <f>IF(N978="zákl. přenesená",J978,0)</f>
        <v>0</v>
      </c>
      <c r="BH978" s="228">
        <f>IF(N978="sníž. přenesená",J978,0)</f>
        <v>0</v>
      </c>
      <c r="BI978" s="228">
        <f>IF(N978="nulová",J978,0)</f>
        <v>0</v>
      </c>
      <c r="BJ978" s="20" t="s">
        <v>85</v>
      </c>
      <c r="BK978" s="228">
        <f>ROUND(I978*H978,2)</f>
        <v>0</v>
      </c>
      <c r="BL978" s="20" t="s">
        <v>355</v>
      </c>
      <c r="BM978" s="227" t="s">
        <v>751</v>
      </c>
    </row>
    <row r="979" s="13" customFormat="1">
      <c r="A979" s="13"/>
      <c r="B979" s="234"/>
      <c r="C979" s="235"/>
      <c r="D979" s="236" t="s">
        <v>153</v>
      </c>
      <c r="E979" s="237" t="s">
        <v>32</v>
      </c>
      <c r="F979" s="238" t="s">
        <v>752</v>
      </c>
      <c r="G979" s="235"/>
      <c r="H979" s="237" t="s">
        <v>32</v>
      </c>
      <c r="I979" s="239"/>
      <c r="J979" s="235"/>
      <c r="K979" s="235"/>
      <c r="L979" s="240"/>
      <c r="M979" s="241"/>
      <c r="N979" s="242"/>
      <c r="O979" s="242"/>
      <c r="P979" s="242"/>
      <c r="Q979" s="242"/>
      <c r="R979" s="242"/>
      <c r="S979" s="242"/>
      <c r="T979" s="24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4" t="s">
        <v>153</v>
      </c>
      <c r="AU979" s="244" t="s">
        <v>87</v>
      </c>
      <c r="AV979" s="13" t="s">
        <v>85</v>
      </c>
      <c r="AW979" s="13" t="s">
        <v>39</v>
      </c>
      <c r="AX979" s="13" t="s">
        <v>78</v>
      </c>
      <c r="AY979" s="244" t="s">
        <v>141</v>
      </c>
    </row>
    <row r="980" s="14" customFormat="1">
      <c r="A980" s="14"/>
      <c r="B980" s="245"/>
      <c r="C980" s="246"/>
      <c r="D980" s="236" t="s">
        <v>153</v>
      </c>
      <c r="E980" s="247" t="s">
        <v>32</v>
      </c>
      <c r="F980" s="248" t="s">
        <v>753</v>
      </c>
      <c r="G980" s="246"/>
      <c r="H980" s="249">
        <v>24.215</v>
      </c>
      <c r="I980" s="250"/>
      <c r="J980" s="246"/>
      <c r="K980" s="246"/>
      <c r="L980" s="251"/>
      <c r="M980" s="252"/>
      <c r="N980" s="253"/>
      <c r="O980" s="253"/>
      <c r="P980" s="253"/>
      <c r="Q980" s="253"/>
      <c r="R980" s="253"/>
      <c r="S980" s="253"/>
      <c r="T980" s="254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5" t="s">
        <v>153</v>
      </c>
      <c r="AU980" s="255" t="s">
        <v>87</v>
      </c>
      <c r="AV980" s="14" t="s">
        <v>87</v>
      </c>
      <c r="AW980" s="14" t="s">
        <v>39</v>
      </c>
      <c r="AX980" s="14" t="s">
        <v>85</v>
      </c>
      <c r="AY980" s="255" t="s">
        <v>141</v>
      </c>
    </row>
    <row r="981" s="2" customFormat="1" ht="33" customHeight="1">
      <c r="A981" s="42"/>
      <c r="B981" s="43"/>
      <c r="C981" s="216" t="s">
        <v>290</v>
      </c>
      <c r="D981" s="216" t="s">
        <v>144</v>
      </c>
      <c r="E981" s="217" t="s">
        <v>754</v>
      </c>
      <c r="F981" s="218" t="s">
        <v>755</v>
      </c>
      <c r="G981" s="219" t="s">
        <v>147</v>
      </c>
      <c r="H981" s="220">
        <v>180.68100000000001</v>
      </c>
      <c r="I981" s="221"/>
      <c r="J981" s="222">
        <f>ROUND(I981*H981,2)</f>
        <v>0</v>
      </c>
      <c r="K981" s="218" t="s">
        <v>32</v>
      </c>
      <c r="L981" s="48"/>
      <c r="M981" s="223" t="s">
        <v>32</v>
      </c>
      <c r="N981" s="224" t="s">
        <v>49</v>
      </c>
      <c r="O981" s="88"/>
      <c r="P981" s="225">
        <f>O981*H981</f>
        <v>0</v>
      </c>
      <c r="Q981" s="225">
        <v>0.056000000000000001</v>
      </c>
      <c r="R981" s="225">
        <f>Q981*H981</f>
        <v>10.118136000000002</v>
      </c>
      <c r="S981" s="225">
        <v>0.10000000000000001</v>
      </c>
      <c r="T981" s="226">
        <f>S981*H981</f>
        <v>18.068100000000001</v>
      </c>
      <c r="U981" s="42"/>
      <c r="V981" s="42"/>
      <c r="W981" s="42"/>
      <c r="X981" s="42"/>
      <c r="Y981" s="42"/>
      <c r="Z981" s="42"/>
      <c r="AA981" s="42"/>
      <c r="AB981" s="42"/>
      <c r="AC981" s="42"/>
      <c r="AD981" s="42"/>
      <c r="AE981" s="42"/>
      <c r="AR981" s="227" t="s">
        <v>355</v>
      </c>
      <c r="AT981" s="227" t="s">
        <v>144</v>
      </c>
      <c r="AU981" s="227" t="s">
        <v>87</v>
      </c>
      <c r="AY981" s="20" t="s">
        <v>141</v>
      </c>
      <c r="BE981" s="228">
        <f>IF(N981="základní",J981,0)</f>
        <v>0</v>
      </c>
      <c r="BF981" s="228">
        <f>IF(N981="snížená",J981,0)</f>
        <v>0</v>
      </c>
      <c r="BG981" s="228">
        <f>IF(N981="zákl. přenesená",J981,0)</f>
        <v>0</v>
      </c>
      <c r="BH981" s="228">
        <f>IF(N981="sníž. přenesená",J981,0)</f>
        <v>0</v>
      </c>
      <c r="BI981" s="228">
        <f>IF(N981="nulová",J981,0)</f>
        <v>0</v>
      </c>
      <c r="BJ981" s="20" t="s">
        <v>85</v>
      </c>
      <c r="BK981" s="228">
        <f>ROUND(I981*H981,2)</f>
        <v>0</v>
      </c>
      <c r="BL981" s="20" t="s">
        <v>355</v>
      </c>
      <c r="BM981" s="227" t="s">
        <v>756</v>
      </c>
    </row>
    <row r="982" s="13" customFormat="1">
      <c r="A982" s="13"/>
      <c r="B982" s="234"/>
      <c r="C982" s="235"/>
      <c r="D982" s="236" t="s">
        <v>153</v>
      </c>
      <c r="E982" s="237" t="s">
        <v>32</v>
      </c>
      <c r="F982" s="238" t="s">
        <v>409</v>
      </c>
      <c r="G982" s="235"/>
      <c r="H982" s="237" t="s">
        <v>32</v>
      </c>
      <c r="I982" s="239"/>
      <c r="J982" s="235"/>
      <c r="K982" s="235"/>
      <c r="L982" s="240"/>
      <c r="M982" s="241"/>
      <c r="N982" s="242"/>
      <c r="O982" s="242"/>
      <c r="P982" s="242"/>
      <c r="Q982" s="242"/>
      <c r="R982" s="242"/>
      <c r="S982" s="242"/>
      <c r="T982" s="24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4" t="s">
        <v>153</v>
      </c>
      <c r="AU982" s="244" t="s">
        <v>87</v>
      </c>
      <c r="AV982" s="13" t="s">
        <v>85</v>
      </c>
      <c r="AW982" s="13" t="s">
        <v>39</v>
      </c>
      <c r="AX982" s="13" t="s">
        <v>78</v>
      </c>
      <c r="AY982" s="244" t="s">
        <v>141</v>
      </c>
    </row>
    <row r="983" s="13" customFormat="1">
      <c r="A983" s="13"/>
      <c r="B983" s="234"/>
      <c r="C983" s="235"/>
      <c r="D983" s="236" t="s">
        <v>153</v>
      </c>
      <c r="E983" s="237" t="s">
        <v>32</v>
      </c>
      <c r="F983" s="238" t="s">
        <v>757</v>
      </c>
      <c r="G983" s="235"/>
      <c r="H983" s="237" t="s">
        <v>32</v>
      </c>
      <c r="I983" s="239"/>
      <c r="J983" s="235"/>
      <c r="K983" s="235"/>
      <c r="L983" s="240"/>
      <c r="M983" s="241"/>
      <c r="N983" s="242"/>
      <c r="O983" s="242"/>
      <c r="P983" s="242"/>
      <c r="Q983" s="242"/>
      <c r="R983" s="242"/>
      <c r="S983" s="242"/>
      <c r="T983" s="24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4" t="s">
        <v>153</v>
      </c>
      <c r="AU983" s="244" t="s">
        <v>87</v>
      </c>
      <c r="AV983" s="13" t="s">
        <v>85</v>
      </c>
      <c r="AW983" s="13" t="s">
        <v>39</v>
      </c>
      <c r="AX983" s="13" t="s">
        <v>78</v>
      </c>
      <c r="AY983" s="244" t="s">
        <v>141</v>
      </c>
    </row>
    <row r="984" s="14" customFormat="1">
      <c r="A984" s="14"/>
      <c r="B984" s="245"/>
      <c r="C984" s="246"/>
      <c r="D984" s="236" t="s">
        <v>153</v>
      </c>
      <c r="E984" s="247" t="s">
        <v>32</v>
      </c>
      <c r="F984" s="248" t="s">
        <v>758</v>
      </c>
      <c r="G984" s="246"/>
      <c r="H984" s="249">
        <v>31.652999999999999</v>
      </c>
      <c r="I984" s="250"/>
      <c r="J984" s="246"/>
      <c r="K984" s="246"/>
      <c r="L984" s="251"/>
      <c r="M984" s="252"/>
      <c r="N984" s="253"/>
      <c r="O984" s="253"/>
      <c r="P984" s="253"/>
      <c r="Q984" s="253"/>
      <c r="R984" s="253"/>
      <c r="S984" s="253"/>
      <c r="T984" s="254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5" t="s">
        <v>153</v>
      </c>
      <c r="AU984" s="255" t="s">
        <v>87</v>
      </c>
      <c r="AV984" s="14" t="s">
        <v>87</v>
      </c>
      <c r="AW984" s="14" t="s">
        <v>39</v>
      </c>
      <c r="AX984" s="14" t="s">
        <v>78</v>
      </c>
      <c r="AY984" s="255" t="s">
        <v>141</v>
      </c>
    </row>
    <row r="985" s="13" customFormat="1">
      <c r="A985" s="13"/>
      <c r="B985" s="234"/>
      <c r="C985" s="235"/>
      <c r="D985" s="236" t="s">
        <v>153</v>
      </c>
      <c r="E985" s="237" t="s">
        <v>32</v>
      </c>
      <c r="F985" s="238" t="s">
        <v>414</v>
      </c>
      <c r="G985" s="235"/>
      <c r="H985" s="237" t="s">
        <v>32</v>
      </c>
      <c r="I985" s="239"/>
      <c r="J985" s="235"/>
      <c r="K985" s="235"/>
      <c r="L985" s="240"/>
      <c r="M985" s="241"/>
      <c r="N985" s="242"/>
      <c r="O985" s="242"/>
      <c r="P985" s="242"/>
      <c r="Q985" s="242"/>
      <c r="R985" s="242"/>
      <c r="S985" s="242"/>
      <c r="T985" s="24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4" t="s">
        <v>153</v>
      </c>
      <c r="AU985" s="244" t="s">
        <v>87</v>
      </c>
      <c r="AV985" s="13" t="s">
        <v>85</v>
      </c>
      <c r="AW985" s="13" t="s">
        <v>39</v>
      </c>
      <c r="AX985" s="13" t="s">
        <v>78</v>
      </c>
      <c r="AY985" s="244" t="s">
        <v>141</v>
      </c>
    </row>
    <row r="986" s="14" customFormat="1">
      <c r="A986" s="14"/>
      <c r="B986" s="245"/>
      <c r="C986" s="246"/>
      <c r="D986" s="236" t="s">
        <v>153</v>
      </c>
      <c r="E986" s="247" t="s">
        <v>32</v>
      </c>
      <c r="F986" s="248" t="s">
        <v>759</v>
      </c>
      <c r="G986" s="246"/>
      <c r="H986" s="249">
        <v>7.258</v>
      </c>
      <c r="I986" s="250"/>
      <c r="J986" s="246"/>
      <c r="K986" s="246"/>
      <c r="L986" s="251"/>
      <c r="M986" s="252"/>
      <c r="N986" s="253"/>
      <c r="O986" s="253"/>
      <c r="P986" s="253"/>
      <c r="Q986" s="253"/>
      <c r="R986" s="253"/>
      <c r="S986" s="253"/>
      <c r="T986" s="254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5" t="s">
        <v>153</v>
      </c>
      <c r="AU986" s="255" t="s">
        <v>87</v>
      </c>
      <c r="AV986" s="14" t="s">
        <v>87</v>
      </c>
      <c r="AW986" s="14" t="s">
        <v>39</v>
      </c>
      <c r="AX986" s="14" t="s">
        <v>78</v>
      </c>
      <c r="AY986" s="255" t="s">
        <v>141</v>
      </c>
    </row>
    <row r="987" s="13" customFormat="1">
      <c r="A987" s="13"/>
      <c r="B987" s="234"/>
      <c r="C987" s="235"/>
      <c r="D987" s="236" t="s">
        <v>153</v>
      </c>
      <c r="E987" s="237" t="s">
        <v>32</v>
      </c>
      <c r="F987" s="238" t="s">
        <v>760</v>
      </c>
      <c r="G987" s="235"/>
      <c r="H987" s="237" t="s">
        <v>32</v>
      </c>
      <c r="I987" s="239"/>
      <c r="J987" s="235"/>
      <c r="K987" s="235"/>
      <c r="L987" s="240"/>
      <c r="M987" s="241"/>
      <c r="N987" s="242"/>
      <c r="O987" s="242"/>
      <c r="P987" s="242"/>
      <c r="Q987" s="242"/>
      <c r="R987" s="242"/>
      <c r="S987" s="242"/>
      <c r="T987" s="24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4" t="s">
        <v>153</v>
      </c>
      <c r="AU987" s="244" t="s">
        <v>87</v>
      </c>
      <c r="AV987" s="13" t="s">
        <v>85</v>
      </c>
      <c r="AW987" s="13" t="s">
        <v>39</v>
      </c>
      <c r="AX987" s="13" t="s">
        <v>78</v>
      </c>
      <c r="AY987" s="244" t="s">
        <v>141</v>
      </c>
    </row>
    <row r="988" s="14" customFormat="1">
      <c r="A988" s="14"/>
      <c r="B988" s="245"/>
      <c r="C988" s="246"/>
      <c r="D988" s="236" t="s">
        <v>153</v>
      </c>
      <c r="E988" s="247" t="s">
        <v>32</v>
      </c>
      <c r="F988" s="248" t="s">
        <v>761</v>
      </c>
      <c r="G988" s="246"/>
      <c r="H988" s="249">
        <v>15.234999999999999</v>
      </c>
      <c r="I988" s="250"/>
      <c r="J988" s="246"/>
      <c r="K988" s="246"/>
      <c r="L988" s="251"/>
      <c r="M988" s="252"/>
      <c r="N988" s="253"/>
      <c r="O988" s="253"/>
      <c r="P988" s="253"/>
      <c r="Q988" s="253"/>
      <c r="R988" s="253"/>
      <c r="S988" s="253"/>
      <c r="T988" s="254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5" t="s">
        <v>153</v>
      </c>
      <c r="AU988" s="255" t="s">
        <v>87</v>
      </c>
      <c r="AV988" s="14" t="s">
        <v>87</v>
      </c>
      <c r="AW988" s="14" t="s">
        <v>39</v>
      </c>
      <c r="AX988" s="14" t="s">
        <v>78</v>
      </c>
      <c r="AY988" s="255" t="s">
        <v>141</v>
      </c>
    </row>
    <row r="989" s="13" customFormat="1">
      <c r="A989" s="13"/>
      <c r="B989" s="234"/>
      <c r="C989" s="235"/>
      <c r="D989" s="236" t="s">
        <v>153</v>
      </c>
      <c r="E989" s="237" t="s">
        <v>32</v>
      </c>
      <c r="F989" s="238" t="s">
        <v>762</v>
      </c>
      <c r="G989" s="235"/>
      <c r="H989" s="237" t="s">
        <v>32</v>
      </c>
      <c r="I989" s="239"/>
      <c r="J989" s="235"/>
      <c r="K989" s="235"/>
      <c r="L989" s="240"/>
      <c r="M989" s="241"/>
      <c r="N989" s="242"/>
      <c r="O989" s="242"/>
      <c r="P989" s="242"/>
      <c r="Q989" s="242"/>
      <c r="R989" s="242"/>
      <c r="S989" s="242"/>
      <c r="T989" s="24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4" t="s">
        <v>153</v>
      </c>
      <c r="AU989" s="244" t="s">
        <v>87</v>
      </c>
      <c r="AV989" s="13" t="s">
        <v>85</v>
      </c>
      <c r="AW989" s="13" t="s">
        <v>39</v>
      </c>
      <c r="AX989" s="13" t="s">
        <v>78</v>
      </c>
      <c r="AY989" s="244" t="s">
        <v>141</v>
      </c>
    </row>
    <row r="990" s="14" customFormat="1">
      <c r="A990" s="14"/>
      <c r="B990" s="245"/>
      <c r="C990" s="246"/>
      <c r="D990" s="236" t="s">
        <v>153</v>
      </c>
      <c r="E990" s="247" t="s">
        <v>32</v>
      </c>
      <c r="F990" s="248" t="s">
        <v>763</v>
      </c>
      <c r="G990" s="246"/>
      <c r="H990" s="249">
        <v>35.484999999999999</v>
      </c>
      <c r="I990" s="250"/>
      <c r="J990" s="246"/>
      <c r="K990" s="246"/>
      <c r="L990" s="251"/>
      <c r="M990" s="252"/>
      <c r="N990" s="253"/>
      <c r="O990" s="253"/>
      <c r="P990" s="253"/>
      <c r="Q990" s="253"/>
      <c r="R990" s="253"/>
      <c r="S990" s="253"/>
      <c r="T990" s="254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5" t="s">
        <v>153</v>
      </c>
      <c r="AU990" s="255" t="s">
        <v>87</v>
      </c>
      <c r="AV990" s="14" t="s">
        <v>87</v>
      </c>
      <c r="AW990" s="14" t="s">
        <v>39</v>
      </c>
      <c r="AX990" s="14" t="s">
        <v>78</v>
      </c>
      <c r="AY990" s="255" t="s">
        <v>141</v>
      </c>
    </row>
    <row r="991" s="13" customFormat="1">
      <c r="A991" s="13"/>
      <c r="B991" s="234"/>
      <c r="C991" s="235"/>
      <c r="D991" s="236" t="s">
        <v>153</v>
      </c>
      <c r="E991" s="237" t="s">
        <v>32</v>
      </c>
      <c r="F991" s="238" t="s">
        <v>764</v>
      </c>
      <c r="G991" s="235"/>
      <c r="H991" s="237" t="s">
        <v>32</v>
      </c>
      <c r="I991" s="239"/>
      <c r="J991" s="235"/>
      <c r="K991" s="235"/>
      <c r="L991" s="240"/>
      <c r="M991" s="241"/>
      <c r="N991" s="242"/>
      <c r="O991" s="242"/>
      <c r="P991" s="242"/>
      <c r="Q991" s="242"/>
      <c r="R991" s="242"/>
      <c r="S991" s="242"/>
      <c r="T991" s="24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44" t="s">
        <v>153</v>
      </c>
      <c r="AU991" s="244" t="s">
        <v>87</v>
      </c>
      <c r="AV991" s="13" t="s">
        <v>85</v>
      </c>
      <c r="AW991" s="13" t="s">
        <v>39</v>
      </c>
      <c r="AX991" s="13" t="s">
        <v>78</v>
      </c>
      <c r="AY991" s="244" t="s">
        <v>141</v>
      </c>
    </row>
    <row r="992" s="14" customFormat="1">
      <c r="A992" s="14"/>
      <c r="B992" s="245"/>
      <c r="C992" s="246"/>
      <c r="D992" s="236" t="s">
        <v>153</v>
      </c>
      <c r="E992" s="247" t="s">
        <v>32</v>
      </c>
      <c r="F992" s="248" t="s">
        <v>765</v>
      </c>
      <c r="G992" s="246"/>
      <c r="H992" s="249">
        <v>56.524999999999999</v>
      </c>
      <c r="I992" s="250"/>
      <c r="J992" s="246"/>
      <c r="K992" s="246"/>
      <c r="L992" s="251"/>
      <c r="M992" s="252"/>
      <c r="N992" s="253"/>
      <c r="O992" s="253"/>
      <c r="P992" s="253"/>
      <c r="Q992" s="253"/>
      <c r="R992" s="253"/>
      <c r="S992" s="253"/>
      <c r="T992" s="254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5" t="s">
        <v>153</v>
      </c>
      <c r="AU992" s="255" t="s">
        <v>87</v>
      </c>
      <c r="AV992" s="14" t="s">
        <v>87</v>
      </c>
      <c r="AW992" s="14" t="s">
        <v>39</v>
      </c>
      <c r="AX992" s="14" t="s">
        <v>78</v>
      </c>
      <c r="AY992" s="255" t="s">
        <v>141</v>
      </c>
    </row>
    <row r="993" s="13" customFormat="1">
      <c r="A993" s="13"/>
      <c r="B993" s="234"/>
      <c r="C993" s="235"/>
      <c r="D993" s="236" t="s">
        <v>153</v>
      </c>
      <c r="E993" s="237" t="s">
        <v>32</v>
      </c>
      <c r="F993" s="238" t="s">
        <v>766</v>
      </c>
      <c r="G993" s="235"/>
      <c r="H993" s="237" t="s">
        <v>32</v>
      </c>
      <c r="I993" s="239"/>
      <c r="J993" s="235"/>
      <c r="K993" s="235"/>
      <c r="L993" s="240"/>
      <c r="M993" s="241"/>
      <c r="N993" s="242"/>
      <c r="O993" s="242"/>
      <c r="P993" s="242"/>
      <c r="Q993" s="242"/>
      <c r="R993" s="242"/>
      <c r="S993" s="242"/>
      <c r="T993" s="24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4" t="s">
        <v>153</v>
      </c>
      <c r="AU993" s="244" t="s">
        <v>87</v>
      </c>
      <c r="AV993" s="13" t="s">
        <v>85</v>
      </c>
      <c r="AW993" s="13" t="s">
        <v>39</v>
      </c>
      <c r="AX993" s="13" t="s">
        <v>78</v>
      </c>
      <c r="AY993" s="244" t="s">
        <v>141</v>
      </c>
    </row>
    <row r="994" s="14" customFormat="1">
      <c r="A994" s="14"/>
      <c r="B994" s="245"/>
      <c r="C994" s="246"/>
      <c r="D994" s="236" t="s">
        <v>153</v>
      </c>
      <c r="E994" s="247" t="s">
        <v>32</v>
      </c>
      <c r="F994" s="248" t="s">
        <v>767</v>
      </c>
      <c r="G994" s="246"/>
      <c r="H994" s="249">
        <v>34.524999999999999</v>
      </c>
      <c r="I994" s="250"/>
      <c r="J994" s="246"/>
      <c r="K994" s="246"/>
      <c r="L994" s="251"/>
      <c r="M994" s="252"/>
      <c r="N994" s="253"/>
      <c r="O994" s="253"/>
      <c r="P994" s="253"/>
      <c r="Q994" s="253"/>
      <c r="R994" s="253"/>
      <c r="S994" s="253"/>
      <c r="T994" s="254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5" t="s">
        <v>153</v>
      </c>
      <c r="AU994" s="255" t="s">
        <v>87</v>
      </c>
      <c r="AV994" s="14" t="s">
        <v>87</v>
      </c>
      <c r="AW994" s="14" t="s">
        <v>39</v>
      </c>
      <c r="AX994" s="14" t="s">
        <v>78</v>
      </c>
      <c r="AY994" s="255" t="s">
        <v>141</v>
      </c>
    </row>
    <row r="995" s="15" customFormat="1">
      <c r="A995" s="15"/>
      <c r="B995" s="256"/>
      <c r="C995" s="257"/>
      <c r="D995" s="236" t="s">
        <v>153</v>
      </c>
      <c r="E995" s="258" t="s">
        <v>32</v>
      </c>
      <c r="F995" s="259" t="s">
        <v>223</v>
      </c>
      <c r="G995" s="257"/>
      <c r="H995" s="260">
        <v>180.68100000000001</v>
      </c>
      <c r="I995" s="261"/>
      <c r="J995" s="257"/>
      <c r="K995" s="257"/>
      <c r="L995" s="262"/>
      <c r="M995" s="263"/>
      <c r="N995" s="264"/>
      <c r="O995" s="264"/>
      <c r="P995" s="264"/>
      <c r="Q995" s="264"/>
      <c r="R995" s="264"/>
      <c r="S995" s="264"/>
      <c r="T995" s="265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66" t="s">
        <v>153</v>
      </c>
      <c r="AU995" s="266" t="s">
        <v>87</v>
      </c>
      <c r="AV995" s="15" t="s">
        <v>149</v>
      </c>
      <c r="AW995" s="15" t="s">
        <v>39</v>
      </c>
      <c r="AX995" s="15" t="s">
        <v>85</v>
      </c>
      <c r="AY995" s="266" t="s">
        <v>141</v>
      </c>
    </row>
    <row r="996" s="2" customFormat="1" ht="24.15" customHeight="1">
      <c r="A996" s="42"/>
      <c r="B996" s="43"/>
      <c r="C996" s="216" t="s">
        <v>364</v>
      </c>
      <c r="D996" s="216" t="s">
        <v>144</v>
      </c>
      <c r="E996" s="217" t="s">
        <v>768</v>
      </c>
      <c r="F996" s="218" t="s">
        <v>769</v>
      </c>
      <c r="G996" s="219" t="s">
        <v>599</v>
      </c>
      <c r="H996" s="220">
        <v>21.440000000000001</v>
      </c>
      <c r="I996" s="221"/>
      <c r="J996" s="222">
        <f>ROUND(I996*H996,2)</f>
        <v>0</v>
      </c>
      <c r="K996" s="218" t="s">
        <v>148</v>
      </c>
      <c r="L996" s="48"/>
      <c r="M996" s="223" t="s">
        <v>32</v>
      </c>
      <c r="N996" s="224" t="s">
        <v>49</v>
      </c>
      <c r="O996" s="88"/>
      <c r="P996" s="225">
        <f>O996*H996</f>
        <v>0</v>
      </c>
      <c r="Q996" s="225">
        <v>0</v>
      </c>
      <c r="R996" s="225">
        <f>Q996*H996</f>
        <v>0</v>
      </c>
      <c r="S996" s="225">
        <v>0</v>
      </c>
      <c r="T996" s="226">
        <f>S996*H996</f>
        <v>0</v>
      </c>
      <c r="U996" s="42"/>
      <c r="V996" s="42"/>
      <c r="W996" s="42"/>
      <c r="X996" s="42"/>
      <c r="Y996" s="42"/>
      <c r="Z996" s="42"/>
      <c r="AA996" s="42"/>
      <c r="AB996" s="42"/>
      <c r="AC996" s="42"/>
      <c r="AD996" s="42"/>
      <c r="AE996" s="42"/>
      <c r="AR996" s="227" t="s">
        <v>355</v>
      </c>
      <c r="AT996" s="227" t="s">
        <v>144</v>
      </c>
      <c r="AU996" s="227" t="s">
        <v>87</v>
      </c>
      <c r="AY996" s="20" t="s">
        <v>141</v>
      </c>
      <c r="BE996" s="228">
        <f>IF(N996="základní",J996,0)</f>
        <v>0</v>
      </c>
      <c r="BF996" s="228">
        <f>IF(N996="snížená",J996,0)</f>
        <v>0</v>
      </c>
      <c r="BG996" s="228">
        <f>IF(N996="zákl. přenesená",J996,0)</f>
        <v>0</v>
      </c>
      <c r="BH996" s="228">
        <f>IF(N996="sníž. přenesená",J996,0)</f>
        <v>0</v>
      </c>
      <c r="BI996" s="228">
        <f>IF(N996="nulová",J996,0)</f>
        <v>0</v>
      </c>
      <c r="BJ996" s="20" t="s">
        <v>85</v>
      </c>
      <c r="BK996" s="228">
        <f>ROUND(I996*H996,2)</f>
        <v>0</v>
      </c>
      <c r="BL996" s="20" t="s">
        <v>355</v>
      </c>
      <c r="BM996" s="227" t="s">
        <v>770</v>
      </c>
    </row>
    <row r="997" s="2" customFormat="1">
      <c r="A997" s="42"/>
      <c r="B997" s="43"/>
      <c r="C997" s="44"/>
      <c r="D997" s="229" t="s">
        <v>151</v>
      </c>
      <c r="E997" s="44"/>
      <c r="F997" s="230" t="s">
        <v>771</v>
      </c>
      <c r="G997" s="44"/>
      <c r="H997" s="44"/>
      <c r="I997" s="231"/>
      <c r="J997" s="44"/>
      <c r="K997" s="44"/>
      <c r="L997" s="48"/>
      <c r="M997" s="232"/>
      <c r="N997" s="233"/>
      <c r="O997" s="88"/>
      <c r="P997" s="88"/>
      <c r="Q997" s="88"/>
      <c r="R997" s="88"/>
      <c r="S997" s="88"/>
      <c r="T997" s="89"/>
      <c r="U997" s="42"/>
      <c r="V997" s="42"/>
      <c r="W997" s="42"/>
      <c r="X997" s="42"/>
      <c r="Y997" s="42"/>
      <c r="Z997" s="42"/>
      <c r="AA997" s="42"/>
      <c r="AB997" s="42"/>
      <c r="AC997" s="42"/>
      <c r="AD997" s="42"/>
      <c r="AE997" s="42"/>
      <c r="AT997" s="20" t="s">
        <v>151</v>
      </c>
      <c r="AU997" s="20" t="s">
        <v>87</v>
      </c>
    </row>
    <row r="998" s="2" customFormat="1" ht="24.15" customHeight="1">
      <c r="A998" s="42"/>
      <c r="B998" s="43"/>
      <c r="C998" s="216" t="s">
        <v>772</v>
      </c>
      <c r="D998" s="216" t="s">
        <v>144</v>
      </c>
      <c r="E998" s="217" t="s">
        <v>773</v>
      </c>
      <c r="F998" s="218" t="s">
        <v>774</v>
      </c>
      <c r="G998" s="219" t="s">
        <v>599</v>
      </c>
      <c r="H998" s="220">
        <v>21.440000000000001</v>
      </c>
      <c r="I998" s="221"/>
      <c r="J998" s="222">
        <f>ROUND(I998*H998,2)</f>
        <v>0</v>
      </c>
      <c r="K998" s="218" t="s">
        <v>148</v>
      </c>
      <c r="L998" s="48"/>
      <c r="M998" s="223" t="s">
        <v>32</v>
      </c>
      <c r="N998" s="224" t="s">
        <v>49</v>
      </c>
      <c r="O998" s="88"/>
      <c r="P998" s="225">
        <f>O998*H998</f>
        <v>0</v>
      </c>
      <c r="Q998" s="225">
        <v>0</v>
      </c>
      <c r="R998" s="225">
        <f>Q998*H998</f>
        <v>0</v>
      </c>
      <c r="S998" s="225">
        <v>0</v>
      </c>
      <c r="T998" s="226">
        <f>S998*H998</f>
        <v>0</v>
      </c>
      <c r="U998" s="42"/>
      <c r="V998" s="42"/>
      <c r="W998" s="42"/>
      <c r="X998" s="42"/>
      <c r="Y998" s="42"/>
      <c r="Z998" s="42"/>
      <c r="AA998" s="42"/>
      <c r="AB998" s="42"/>
      <c r="AC998" s="42"/>
      <c r="AD998" s="42"/>
      <c r="AE998" s="42"/>
      <c r="AR998" s="227" t="s">
        <v>355</v>
      </c>
      <c r="AT998" s="227" t="s">
        <v>144</v>
      </c>
      <c r="AU998" s="227" t="s">
        <v>87</v>
      </c>
      <c r="AY998" s="20" t="s">
        <v>141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20" t="s">
        <v>85</v>
      </c>
      <c r="BK998" s="228">
        <f>ROUND(I998*H998,2)</f>
        <v>0</v>
      </c>
      <c r="BL998" s="20" t="s">
        <v>355</v>
      </c>
      <c r="BM998" s="227" t="s">
        <v>775</v>
      </c>
    </row>
    <row r="999" s="2" customFormat="1">
      <c r="A999" s="42"/>
      <c r="B999" s="43"/>
      <c r="C999" s="44"/>
      <c r="D999" s="229" t="s">
        <v>151</v>
      </c>
      <c r="E999" s="44"/>
      <c r="F999" s="230" t="s">
        <v>776</v>
      </c>
      <c r="G999" s="44"/>
      <c r="H999" s="44"/>
      <c r="I999" s="231"/>
      <c r="J999" s="44"/>
      <c r="K999" s="44"/>
      <c r="L999" s="48"/>
      <c r="M999" s="232"/>
      <c r="N999" s="233"/>
      <c r="O999" s="88"/>
      <c r="P999" s="88"/>
      <c r="Q999" s="88"/>
      <c r="R999" s="88"/>
      <c r="S999" s="88"/>
      <c r="T999" s="89"/>
      <c r="U999" s="42"/>
      <c r="V999" s="42"/>
      <c r="W999" s="42"/>
      <c r="X999" s="42"/>
      <c r="Y999" s="42"/>
      <c r="Z999" s="42"/>
      <c r="AA999" s="42"/>
      <c r="AB999" s="42"/>
      <c r="AC999" s="42"/>
      <c r="AD999" s="42"/>
      <c r="AE999" s="42"/>
      <c r="AT999" s="20" t="s">
        <v>151</v>
      </c>
      <c r="AU999" s="20" t="s">
        <v>87</v>
      </c>
    </row>
    <row r="1000" s="12" customFormat="1" ht="22.8" customHeight="1">
      <c r="A1000" s="12"/>
      <c r="B1000" s="200"/>
      <c r="C1000" s="201"/>
      <c r="D1000" s="202" t="s">
        <v>77</v>
      </c>
      <c r="E1000" s="214" t="s">
        <v>777</v>
      </c>
      <c r="F1000" s="214" t="s">
        <v>778</v>
      </c>
      <c r="G1000" s="201"/>
      <c r="H1000" s="201"/>
      <c r="I1000" s="204"/>
      <c r="J1000" s="215">
        <f>BK1000</f>
        <v>0</v>
      </c>
      <c r="K1000" s="201"/>
      <c r="L1000" s="206"/>
      <c r="M1000" s="207"/>
      <c r="N1000" s="208"/>
      <c r="O1000" s="208"/>
      <c r="P1000" s="209">
        <f>SUM(P1001:P1037)</f>
        <v>0</v>
      </c>
      <c r="Q1000" s="208"/>
      <c r="R1000" s="209">
        <f>SUM(R1001:R1037)</f>
        <v>1.3282953900000001</v>
      </c>
      <c r="S1000" s="208"/>
      <c r="T1000" s="210">
        <f>SUM(T1001:T1037)</f>
        <v>0</v>
      </c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R1000" s="211" t="s">
        <v>87</v>
      </c>
      <c r="AT1000" s="212" t="s">
        <v>77</v>
      </c>
      <c r="AU1000" s="212" t="s">
        <v>85</v>
      </c>
      <c r="AY1000" s="211" t="s">
        <v>141</v>
      </c>
      <c r="BK1000" s="213">
        <f>SUM(BK1001:BK1037)</f>
        <v>0</v>
      </c>
    </row>
    <row r="1001" s="2" customFormat="1" ht="16.5" customHeight="1">
      <c r="A1001" s="42"/>
      <c r="B1001" s="43"/>
      <c r="C1001" s="216" t="s">
        <v>779</v>
      </c>
      <c r="D1001" s="216" t="s">
        <v>144</v>
      </c>
      <c r="E1001" s="217" t="s">
        <v>780</v>
      </c>
      <c r="F1001" s="218" t="s">
        <v>781</v>
      </c>
      <c r="G1001" s="219" t="s">
        <v>147</v>
      </c>
      <c r="H1001" s="220">
        <v>89.344999999999999</v>
      </c>
      <c r="I1001" s="221"/>
      <c r="J1001" s="222">
        <f>ROUND(I1001*H1001,2)</f>
        <v>0</v>
      </c>
      <c r="K1001" s="218" t="s">
        <v>148</v>
      </c>
      <c r="L1001" s="48"/>
      <c r="M1001" s="223" t="s">
        <v>32</v>
      </c>
      <c r="N1001" s="224" t="s">
        <v>49</v>
      </c>
      <c r="O1001" s="88"/>
      <c r="P1001" s="225">
        <f>O1001*H1001</f>
        <v>0</v>
      </c>
      <c r="Q1001" s="225">
        <v>0.00040999999999999999</v>
      </c>
      <c r="R1001" s="225">
        <f>Q1001*H1001</f>
        <v>0.036631449999999996</v>
      </c>
      <c r="S1001" s="225">
        <v>0</v>
      </c>
      <c r="T1001" s="226">
        <f>S1001*H1001</f>
        <v>0</v>
      </c>
      <c r="U1001" s="42"/>
      <c r="V1001" s="42"/>
      <c r="W1001" s="42"/>
      <c r="X1001" s="42"/>
      <c r="Y1001" s="42"/>
      <c r="Z1001" s="42"/>
      <c r="AA1001" s="42"/>
      <c r="AB1001" s="42"/>
      <c r="AC1001" s="42"/>
      <c r="AD1001" s="42"/>
      <c r="AE1001" s="42"/>
      <c r="AR1001" s="227" t="s">
        <v>355</v>
      </c>
      <c r="AT1001" s="227" t="s">
        <v>144</v>
      </c>
      <c r="AU1001" s="227" t="s">
        <v>87</v>
      </c>
      <c r="AY1001" s="20" t="s">
        <v>141</v>
      </c>
      <c r="BE1001" s="228">
        <f>IF(N1001="základní",J1001,0)</f>
        <v>0</v>
      </c>
      <c r="BF1001" s="228">
        <f>IF(N1001="snížená",J1001,0)</f>
        <v>0</v>
      </c>
      <c r="BG1001" s="228">
        <f>IF(N1001="zákl. přenesená",J1001,0)</f>
        <v>0</v>
      </c>
      <c r="BH1001" s="228">
        <f>IF(N1001="sníž. přenesená",J1001,0)</f>
        <v>0</v>
      </c>
      <c r="BI1001" s="228">
        <f>IF(N1001="nulová",J1001,0)</f>
        <v>0</v>
      </c>
      <c r="BJ1001" s="20" t="s">
        <v>85</v>
      </c>
      <c r="BK1001" s="228">
        <f>ROUND(I1001*H1001,2)</f>
        <v>0</v>
      </c>
      <c r="BL1001" s="20" t="s">
        <v>355</v>
      </c>
      <c r="BM1001" s="227" t="s">
        <v>782</v>
      </c>
    </row>
    <row r="1002" s="2" customFormat="1">
      <c r="A1002" s="42"/>
      <c r="B1002" s="43"/>
      <c r="C1002" s="44"/>
      <c r="D1002" s="229" t="s">
        <v>151</v>
      </c>
      <c r="E1002" s="44"/>
      <c r="F1002" s="230" t="s">
        <v>783</v>
      </c>
      <c r="G1002" s="44"/>
      <c r="H1002" s="44"/>
      <c r="I1002" s="231"/>
      <c r="J1002" s="44"/>
      <c r="K1002" s="44"/>
      <c r="L1002" s="48"/>
      <c r="M1002" s="232"/>
      <c r="N1002" s="233"/>
      <c r="O1002" s="88"/>
      <c r="P1002" s="88"/>
      <c r="Q1002" s="88"/>
      <c r="R1002" s="88"/>
      <c r="S1002" s="88"/>
      <c r="T1002" s="89"/>
      <c r="U1002" s="42"/>
      <c r="V1002" s="42"/>
      <c r="W1002" s="42"/>
      <c r="X1002" s="42"/>
      <c r="Y1002" s="42"/>
      <c r="Z1002" s="42"/>
      <c r="AA1002" s="42"/>
      <c r="AB1002" s="42"/>
      <c r="AC1002" s="42"/>
      <c r="AD1002" s="42"/>
      <c r="AE1002" s="42"/>
      <c r="AT1002" s="20" t="s">
        <v>151</v>
      </c>
      <c r="AU1002" s="20" t="s">
        <v>87</v>
      </c>
    </row>
    <row r="1003" s="13" customFormat="1">
      <c r="A1003" s="13"/>
      <c r="B1003" s="234"/>
      <c r="C1003" s="235"/>
      <c r="D1003" s="236" t="s">
        <v>153</v>
      </c>
      <c r="E1003" s="237" t="s">
        <v>32</v>
      </c>
      <c r="F1003" s="238" t="s">
        <v>409</v>
      </c>
      <c r="G1003" s="235"/>
      <c r="H1003" s="237" t="s">
        <v>32</v>
      </c>
      <c r="I1003" s="239"/>
      <c r="J1003" s="235"/>
      <c r="K1003" s="235"/>
      <c r="L1003" s="240"/>
      <c r="M1003" s="241"/>
      <c r="N1003" s="242"/>
      <c r="O1003" s="242"/>
      <c r="P1003" s="242"/>
      <c r="Q1003" s="242"/>
      <c r="R1003" s="242"/>
      <c r="S1003" s="242"/>
      <c r="T1003" s="24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4" t="s">
        <v>153</v>
      </c>
      <c r="AU1003" s="244" t="s">
        <v>87</v>
      </c>
      <c r="AV1003" s="13" t="s">
        <v>85</v>
      </c>
      <c r="AW1003" s="13" t="s">
        <v>39</v>
      </c>
      <c r="AX1003" s="13" t="s">
        <v>78</v>
      </c>
      <c r="AY1003" s="244" t="s">
        <v>141</v>
      </c>
    </row>
    <row r="1004" s="13" customFormat="1">
      <c r="A1004" s="13"/>
      <c r="B1004" s="234"/>
      <c r="C1004" s="235"/>
      <c r="D1004" s="236" t="s">
        <v>153</v>
      </c>
      <c r="E1004" s="237" t="s">
        <v>32</v>
      </c>
      <c r="F1004" s="238" t="s">
        <v>416</v>
      </c>
      <c r="G1004" s="235"/>
      <c r="H1004" s="237" t="s">
        <v>32</v>
      </c>
      <c r="I1004" s="239"/>
      <c r="J1004" s="235"/>
      <c r="K1004" s="235"/>
      <c r="L1004" s="240"/>
      <c r="M1004" s="241"/>
      <c r="N1004" s="242"/>
      <c r="O1004" s="242"/>
      <c r="P1004" s="242"/>
      <c r="Q1004" s="242"/>
      <c r="R1004" s="242"/>
      <c r="S1004" s="242"/>
      <c r="T1004" s="24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4" t="s">
        <v>153</v>
      </c>
      <c r="AU1004" s="244" t="s">
        <v>87</v>
      </c>
      <c r="AV1004" s="13" t="s">
        <v>85</v>
      </c>
      <c r="AW1004" s="13" t="s">
        <v>39</v>
      </c>
      <c r="AX1004" s="13" t="s">
        <v>78</v>
      </c>
      <c r="AY1004" s="244" t="s">
        <v>141</v>
      </c>
    </row>
    <row r="1005" s="14" customFormat="1">
      <c r="A1005" s="14"/>
      <c r="B1005" s="245"/>
      <c r="C1005" s="246"/>
      <c r="D1005" s="236" t="s">
        <v>153</v>
      </c>
      <c r="E1005" s="247" t="s">
        <v>32</v>
      </c>
      <c r="F1005" s="248" t="s">
        <v>784</v>
      </c>
      <c r="G1005" s="246"/>
      <c r="H1005" s="249">
        <v>24.215</v>
      </c>
      <c r="I1005" s="250"/>
      <c r="J1005" s="246"/>
      <c r="K1005" s="246"/>
      <c r="L1005" s="251"/>
      <c r="M1005" s="252"/>
      <c r="N1005" s="253"/>
      <c r="O1005" s="253"/>
      <c r="P1005" s="253"/>
      <c r="Q1005" s="253"/>
      <c r="R1005" s="253"/>
      <c r="S1005" s="253"/>
      <c r="T1005" s="254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5" t="s">
        <v>153</v>
      </c>
      <c r="AU1005" s="255" t="s">
        <v>87</v>
      </c>
      <c r="AV1005" s="14" t="s">
        <v>87</v>
      </c>
      <c r="AW1005" s="14" t="s">
        <v>39</v>
      </c>
      <c r="AX1005" s="14" t="s">
        <v>78</v>
      </c>
      <c r="AY1005" s="255" t="s">
        <v>141</v>
      </c>
    </row>
    <row r="1006" s="13" customFormat="1">
      <c r="A1006" s="13"/>
      <c r="B1006" s="234"/>
      <c r="C1006" s="235"/>
      <c r="D1006" s="236" t="s">
        <v>153</v>
      </c>
      <c r="E1006" s="237" t="s">
        <v>32</v>
      </c>
      <c r="F1006" s="238" t="s">
        <v>785</v>
      </c>
      <c r="G1006" s="235"/>
      <c r="H1006" s="237" t="s">
        <v>32</v>
      </c>
      <c r="I1006" s="239"/>
      <c r="J1006" s="235"/>
      <c r="K1006" s="235"/>
      <c r="L1006" s="240"/>
      <c r="M1006" s="241"/>
      <c r="N1006" s="242"/>
      <c r="O1006" s="242"/>
      <c r="P1006" s="242"/>
      <c r="Q1006" s="242"/>
      <c r="R1006" s="242"/>
      <c r="S1006" s="242"/>
      <c r="T1006" s="24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4" t="s">
        <v>153</v>
      </c>
      <c r="AU1006" s="244" t="s">
        <v>87</v>
      </c>
      <c r="AV1006" s="13" t="s">
        <v>85</v>
      </c>
      <c r="AW1006" s="13" t="s">
        <v>39</v>
      </c>
      <c r="AX1006" s="13" t="s">
        <v>78</v>
      </c>
      <c r="AY1006" s="244" t="s">
        <v>141</v>
      </c>
    </row>
    <row r="1007" s="14" customFormat="1">
      <c r="A1007" s="14"/>
      <c r="B1007" s="245"/>
      <c r="C1007" s="246"/>
      <c r="D1007" s="236" t="s">
        <v>153</v>
      </c>
      <c r="E1007" s="247" t="s">
        <v>32</v>
      </c>
      <c r="F1007" s="248" t="s">
        <v>786</v>
      </c>
      <c r="G1007" s="246"/>
      <c r="H1007" s="249">
        <v>65.129999999999995</v>
      </c>
      <c r="I1007" s="250"/>
      <c r="J1007" s="246"/>
      <c r="K1007" s="246"/>
      <c r="L1007" s="251"/>
      <c r="M1007" s="252"/>
      <c r="N1007" s="253"/>
      <c r="O1007" s="253"/>
      <c r="P1007" s="253"/>
      <c r="Q1007" s="253"/>
      <c r="R1007" s="253"/>
      <c r="S1007" s="253"/>
      <c r="T1007" s="254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5" t="s">
        <v>153</v>
      </c>
      <c r="AU1007" s="255" t="s">
        <v>87</v>
      </c>
      <c r="AV1007" s="14" t="s">
        <v>87</v>
      </c>
      <c r="AW1007" s="14" t="s">
        <v>39</v>
      </c>
      <c r="AX1007" s="14" t="s">
        <v>78</v>
      </c>
      <c r="AY1007" s="255" t="s">
        <v>141</v>
      </c>
    </row>
    <row r="1008" s="15" customFormat="1">
      <c r="A1008" s="15"/>
      <c r="B1008" s="256"/>
      <c r="C1008" s="257"/>
      <c r="D1008" s="236" t="s">
        <v>153</v>
      </c>
      <c r="E1008" s="258" t="s">
        <v>32</v>
      </c>
      <c r="F1008" s="259" t="s">
        <v>223</v>
      </c>
      <c r="G1008" s="257"/>
      <c r="H1008" s="260">
        <v>89.344999999999999</v>
      </c>
      <c r="I1008" s="261"/>
      <c r="J1008" s="257"/>
      <c r="K1008" s="257"/>
      <c r="L1008" s="262"/>
      <c r="M1008" s="263"/>
      <c r="N1008" s="264"/>
      <c r="O1008" s="264"/>
      <c r="P1008" s="264"/>
      <c r="Q1008" s="264"/>
      <c r="R1008" s="264"/>
      <c r="S1008" s="264"/>
      <c r="T1008" s="265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T1008" s="266" t="s">
        <v>153</v>
      </c>
      <c r="AU1008" s="266" t="s">
        <v>87</v>
      </c>
      <c r="AV1008" s="15" t="s">
        <v>149</v>
      </c>
      <c r="AW1008" s="15" t="s">
        <v>39</v>
      </c>
      <c r="AX1008" s="15" t="s">
        <v>85</v>
      </c>
      <c r="AY1008" s="266" t="s">
        <v>141</v>
      </c>
    </row>
    <row r="1009" s="2" customFormat="1" ht="16.5" customHeight="1">
      <c r="A1009" s="42"/>
      <c r="B1009" s="43"/>
      <c r="C1009" s="278" t="s">
        <v>787</v>
      </c>
      <c r="D1009" s="278" t="s">
        <v>305</v>
      </c>
      <c r="E1009" s="279" t="s">
        <v>788</v>
      </c>
      <c r="F1009" s="280" t="s">
        <v>789</v>
      </c>
      <c r="G1009" s="281" t="s">
        <v>147</v>
      </c>
      <c r="H1009" s="282">
        <v>93.811999999999998</v>
      </c>
      <c r="I1009" s="283"/>
      <c r="J1009" s="284">
        <f>ROUND(I1009*H1009,2)</f>
        <v>0</v>
      </c>
      <c r="K1009" s="280" t="s">
        <v>148</v>
      </c>
      <c r="L1009" s="285"/>
      <c r="M1009" s="286" t="s">
        <v>32</v>
      </c>
      <c r="N1009" s="287" t="s">
        <v>49</v>
      </c>
      <c r="O1009" s="88"/>
      <c r="P1009" s="225">
        <f>O1009*H1009</f>
        <v>0</v>
      </c>
      <c r="Q1009" s="225">
        <v>0.010500000000000001</v>
      </c>
      <c r="R1009" s="225">
        <f>Q1009*H1009</f>
        <v>0.98502600000000007</v>
      </c>
      <c r="S1009" s="225">
        <v>0</v>
      </c>
      <c r="T1009" s="226">
        <f>S1009*H1009</f>
        <v>0</v>
      </c>
      <c r="U1009" s="42"/>
      <c r="V1009" s="42"/>
      <c r="W1009" s="42"/>
      <c r="X1009" s="42"/>
      <c r="Y1009" s="42"/>
      <c r="Z1009" s="42"/>
      <c r="AA1009" s="42"/>
      <c r="AB1009" s="42"/>
      <c r="AC1009" s="42"/>
      <c r="AD1009" s="42"/>
      <c r="AE1009" s="42"/>
      <c r="AR1009" s="227" t="s">
        <v>522</v>
      </c>
      <c r="AT1009" s="227" t="s">
        <v>305</v>
      </c>
      <c r="AU1009" s="227" t="s">
        <v>87</v>
      </c>
      <c r="AY1009" s="20" t="s">
        <v>141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20" t="s">
        <v>85</v>
      </c>
      <c r="BK1009" s="228">
        <f>ROUND(I1009*H1009,2)</f>
        <v>0</v>
      </c>
      <c r="BL1009" s="20" t="s">
        <v>355</v>
      </c>
      <c r="BM1009" s="227" t="s">
        <v>790</v>
      </c>
    </row>
    <row r="1010" s="13" customFormat="1">
      <c r="A1010" s="13"/>
      <c r="B1010" s="234"/>
      <c r="C1010" s="235"/>
      <c r="D1010" s="236" t="s">
        <v>153</v>
      </c>
      <c r="E1010" s="237" t="s">
        <v>32</v>
      </c>
      <c r="F1010" s="238" t="s">
        <v>791</v>
      </c>
      <c r="G1010" s="235"/>
      <c r="H1010" s="237" t="s">
        <v>32</v>
      </c>
      <c r="I1010" s="239"/>
      <c r="J1010" s="235"/>
      <c r="K1010" s="235"/>
      <c r="L1010" s="240"/>
      <c r="M1010" s="241"/>
      <c r="N1010" s="242"/>
      <c r="O1010" s="242"/>
      <c r="P1010" s="242"/>
      <c r="Q1010" s="242"/>
      <c r="R1010" s="242"/>
      <c r="S1010" s="242"/>
      <c r="T1010" s="24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4" t="s">
        <v>153</v>
      </c>
      <c r="AU1010" s="244" t="s">
        <v>87</v>
      </c>
      <c r="AV1010" s="13" t="s">
        <v>85</v>
      </c>
      <c r="AW1010" s="13" t="s">
        <v>39</v>
      </c>
      <c r="AX1010" s="13" t="s">
        <v>78</v>
      </c>
      <c r="AY1010" s="244" t="s">
        <v>141</v>
      </c>
    </row>
    <row r="1011" s="14" customFormat="1">
      <c r="A1011" s="14"/>
      <c r="B1011" s="245"/>
      <c r="C1011" s="246"/>
      <c r="D1011" s="236" t="s">
        <v>153</v>
      </c>
      <c r="E1011" s="247" t="s">
        <v>32</v>
      </c>
      <c r="F1011" s="248" t="s">
        <v>792</v>
      </c>
      <c r="G1011" s="246"/>
      <c r="H1011" s="249">
        <v>89.344999999999999</v>
      </c>
      <c r="I1011" s="250"/>
      <c r="J1011" s="246"/>
      <c r="K1011" s="246"/>
      <c r="L1011" s="251"/>
      <c r="M1011" s="252"/>
      <c r="N1011" s="253"/>
      <c r="O1011" s="253"/>
      <c r="P1011" s="253"/>
      <c r="Q1011" s="253"/>
      <c r="R1011" s="253"/>
      <c r="S1011" s="253"/>
      <c r="T1011" s="254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5" t="s">
        <v>153</v>
      </c>
      <c r="AU1011" s="255" t="s">
        <v>87</v>
      </c>
      <c r="AV1011" s="14" t="s">
        <v>87</v>
      </c>
      <c r="AW1011" s="14" t="s">
        <v>39</v>
      </c>
      <c r="AX1011" s="14" t="s">
        <v>85</v>
      </c>
      <c r="AY1011" s="255" t="s">
        <v>141</v>
      </c>
    </row>
    <row r="1012" s="14" customFormat="1">
      <c r="A1012" s="14"/>
      <c r="B1012" s="245"/>
      <c r="C1012" s="246"/>
      <c r="D1012" s="236" t="s">
        <v>153</v>
      </c>
      <c r="E1012" s="246"/>
      <c r="F1012" s="248" t="s">
        <v>793</v>
      </c>
      <c r="G1012" s="246"/>
      <c r="H1012" s="249">
        <v>93.811999999999998</v>
      </c>
      <c r="I1012" s="250"/>
      <c r="J1012" s="246"/>
      <c r="K1012" s="246"/>
      <c r="L1012" s="251"/>
      <c r="M1012" s="252"/>
      <c r="N1012" s="253"/>
      <c r="O1012" s="253"/>
      <c r="P1012" s="253"/>
      <c r="Q1012" s="253"/>
      <c r="R1012" s="253"/>
      <c r="S1012" s="253"/>
      <c r="T1012" s="254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5" t="s">
        <v>153</v>
      </c>
      <c r="AU1012" s="255" t="s">
        <v>87</v>
      </c>
      <c r="AV1012" s="14" t="s">
        <v>87</v>
      </c>
      <c r="AW1012" s="14" t="s">
        <v>4</v>
      </c>
      <c r="AX1012" s="14" t="s">
        <v>85</v>
      </c>
      <c r="AY1012" s="255" t="s">
        <v>141</v>
      </c>
    </row>
    <row r="1013" s="2" customFormat="1" ht="24.15" customHeight="1">
      <c r="A1013" s="42"/>
      <c r="B1013" s="43"/>
      <c r="C1013" s="216" t="s">
        <v>794</v>
      </c>
      <c r="D1013" s="216" t="s">
        <v>144</v>
      </c>
      <c r="E1013" s="217" t="s">
        <v>795</v>
      </c>
      <c r="F1013" s="218" t="s">
        <v>796</v>
      </c>
      <c r="G1013" s="219" t="s">
        <v>147</v>
      </c>
      <c r="H1013" s="220">
        <v>24.215</v>
      </c>
      <c r="I1013" s="221"/>
      <c r="J1013" s="222">
        <f>ROUND(I1013*H1013,2)</f>
        <v>0</v>
      </c>
      <c r="K1013" s="218" t="s">
        <v>148</v>
      </c>
      <c r="L1013" s="48"/>
      <c r="M1013" s="223" t="s">
        <v>32</v>
      </c>
      <c r="N1013" s="224" t="s">
        <v>49</v>
      </c>
      <c r="O1013" s="88"/>
      <c r="P1013" s="225">
        <f>O1013*H1013</f>
        <v>0</v>
      </c>
      <c r="Q1013" s="225">
        <v>0.00010000000000000001</v>
      </c>
      <c r="R1013" s="225">
        <f>Q1013*H1013</f>
        <v>0.0024215</v>
      </c>
      <c r="S1013" s="225">
        <v>0</v>
      </c>
      <c r="T1013" s="226">
        <f>S1013*H1013</f>
        <v>0</v>
      </c>
      <c r="U1013" s="42"/>
      <c r="V1013" s="42"/>
      <c r="W1013" s="42"/>
      <c r="X1013" s="42"/>
      <c r="Y1013" s="42"/>
      <c r="Z1013" s="42"/>
      <c r="AA1013" s="42"/>
      <c r="AB1013" s="42"/>
      <c r="AC1013" s="42"/>
      <c r="AD1013" s="42"/>
      <c r="AE1013" s="42"/>
      <c r="AR1013" s="227" t="s">
        <v>355</v>
      </c>
      <c r="AT1013" s="227" t="s">
        <v>144</v>
      </c>
      <c r="AU1013" s="227" t="s">
        <v>87</v>
      </c>
      <c r="AY1013" s="20" t="s">
        <v>141</v>
      </c>
      <c r="BE1013" s="228">
        <f>IF(N1013="základní",J1013,0)</f>
        <v>0</v>
      </c>
      <c r="BF1013" s="228">
        <f>IF(N1013="snížená",J1013,0)</f>
        <v>0</v>
      </c>
      <c r="BG1013" s="228">
        <f>IF(N1013="zákl. přenesená",J1013,0)</f>
        <v>0</v>
      </c>
      <c r="BH1013" s="228">
        <f>IF(N1013="sníž. přenesená",J1013,0)</f>
        <v>0</v>
      </c>
      <c r="BI1013" s="228">
        <f>IF(N1013="nulová",J1013,0)</f>
        <v>0</v>
      </c>
      <c r="BJ1013" s="20" t="s">
        <v>85</v>
      </c>
      <c r="BK1013" s="228">
        <f>ROUND(I1013*H1013,2)</f>
        <v>0</v>
      </c>
      <c r="BL1013" s="20" t="s">
        <v>355</v>
      </c>
      <c r="BM1013" s="227" t="s">
        <v>797</v>
      </c>
    </row>
    <row r="1014" s="2" customFormat="1">
      <c r="A1014" s="42"/>
      <c r="B1014" s="43"/>
      <c r="C1014" s="44"/>
      <c r="D1014" s="229" t="s">
        <v>151</v>
      </c>
      <c r="E1014" s="44"/>
      <c r="F1014" s="230" t="s">
        <v>798</v>
      </c>
      <c r="G1014" s="44"/>
      <c r="H1014" s="44"/>
      <c r="I1014" s="231"/>
      <c r="J1014" s="44"/>
      <c r="K1014" s="44"/>
      <c r="L1014" s="48"/>
      <c r="M1014" s="232"/>
      <c r="N1014" s="233"/>
      <c r="O1014" s="88"/>
      <c r="P1014" s="88"/>
      <c r="Q1014" s="88"/>
      <c r="R1014" s="88"/>
      <c r="S1014" s="88"/>
      <c r="T1014" s="89"/>
      <c r="U1014" s="42"/>
      <c r="V1014" s="42"/>
      <c r="W1014" s="42"/>
      <c r="X1014" s="42"/>
      <c r="Y1014" s="42"/>
      <c r="Z1014" s="42"/>
      <c r="AA1014" s="42"/>
      <c r="AB1014" s="42"/>
      <c r="AC1014" s="42"/>
      <c r="AD1014" s="42"/>
      <c r="AE1014" s="42"/>
      <c r="AT1014" s="20" t="s">
        <v>151</v>
      </c>
      <c r="AU1014" s="20" t="s">
        <v>87</v>
      </c>
    </row>
    <row r="1015" s="13" customFormat="1">
      <c r="A1015" s="13"/>
      <c r="B1015" s="234"/>
      <c r="C1015" s="235"/>
      <c r="D1015" s="236" t="s">
        <v>153</v>
      </c>
      <c r="E1015" s="237" t="s">
        <v>32</v>
      </c>
      <c r="F1015" s="238" t="s">
        <v>409</v>
      </c>
      <c r="G1015" s="235"/>
      <c r="H1015" s="237" t="s">
        <v>32</v>
      </c>
      <c r="I1015" s="239"/>
      <c r="J1015" s="235"/>
      <c r="K1015" s="235"/>
      <c r="L1015" s="240"/>
      <c r="M1015" s="241"/>
      <c r="N1015" s="242"/>
      <c r="O1015" s="242"/>
      <c r="P1015" s="242"/>
      <c r="Q1015" s="242"/>
      <c r="R1015" s="242"/>
      <c r="S1015" s="242"/>
      <c r="T1015" s="243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4" t="s">
        <v>153</v>
      </c>
      <c r="AU1015" s="244" t="s">
        <v>87</v>
      </c>
      <c r="AV1015" s="13" t="s">
        <v>85</v>
      </c>
      <c r="AW1015" s="13" t="s">
        <v>39</v>
      </c>
      <c r="AX1015" s="13" t="s">
        <v>78</v>
      </c>
      <c r="AY1015" s="244" t="s">
        <v>141</v>
      </c>
    </row>
    <row r="1016" s="13" customFormat="1">
      <c r="A1016" s="13"/>
      <c r="B1016" s="234"/>
      <c r="C1016" s="235"/>
      <c r="D1016" s="236" t="s">
        <v>153</v>
      </c>
      <c r="E1016" s="237" t="s">
        <v>32</v>
      </c>
      <c r="F1016" s="238" t="s">
        <v>416</v>
      </c>
      <c r="G1016" s="235"/>
      <c r="H1016" s="237" t="s">
        <v>32</v>
      </c>
      <c r="I1016" s="239"/>
      <c r="J1016" s="235"/>
      <c r="K1016" s="235"/>
      <c r="L1016" s="240"/>
      <c r="M1016" s="241"/>
      <c r="N1016" s="242"/>
      <c r="O1016" s="242"/>
      <c r="P1016" s="242"/>
      <c r="Q1016" s="242"/>
      <c r="R1016" s="242"/>
      <c r="S1016" s="242"/>
      <c r="T1016" s="24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4" t="s">
        <v>153</v>
      </c>
      <c r="AU1016" s="244" t="s">
        <v>87</v>
      </c>
      <c r="AV1016" s="13" t="s">
        <v>85</v>
      </c>
      <c r="AW1016" s="13" t="s">
        <v>39</v>
      </c>
      <c r="AX1016" s="13" t="s">
        <v>78</v>
      </c>
      <c r="AY1016" s="244" t="s">
        <v>141</v>
      </c>
    </row>
    <row r="1017" s="14" customFormat="1">
      <c r="A1017" s="14"/>
      <c r="B1017" s="245"/>
      <c r="C1017" s="246"/>
      <c r="D1017" s="236" t="s">
        <v>153</v>
      </c>
      <c r="E1017" s="247" t="s">
        <v>32</v>
      </c>
      <c r="F1017" s="248" t="s">
        <v>784</v>
      </c>
      <c r="G1017" s="246"/>
      <c r="H1017" s="249">
        <v>24.215</v>
      </c>
      <c r="I1017" s="250"/>
      <c r="J1017" s="246"/>
      <c r="K1017" s="246"/>
      <c r="L1017" s="251"/>
      <c r="M1017" s="252"/>
      <c r="N1017" s="253"/>
      <c r="O1017" s="253"/>
      <c r="P1017" s="253"/>
      <c r="Q1017" s="253"/>
      <c r="R1017" s="253"/>
      <c r="S1017" s="253"/>
      <c r="T1017" s="254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5" t="s">
        <v>153</v>
      </c>
      <c r="AU1017" s="255" t="s">
        <v>87</v>
      </c>
      <c r="AV1017" s="14" t="s">
        <v>87</v>
      </c>
      <c r="AW1017" s="14" t="s">
        <v>39</v>
      </c>
      <c r="AX1017" s="14" t="s">
        <v>85</v>
      </c>
      <c r="AY1017" s="255" t="s">
        <v>141</v>
      </c>
    </row>
    <row r="1018" s="2" customFormat="1" ht="24.15" customHeight="1">
      <c r="A1018" s="42"/>
      <c r="B1018" s="43"/>
      <c r="C1018" s="216" t="s">
        <v>799</v>
      </c>
      <c r="D1018" s="216" t="s">
        <v>144</v>
      </c>
      <c r="E1018" s="217" t="s">
        <v>800</v>
      </c>
      <c r="F1018" s="218" t="s">
        <v>801</v>
      </c>
      <c r="G1018" s="219" t="s">
        <v>147</v>
      </c>
      <c r="H1018" s="220">
        <v>34.515000000000001</v>
      </c>
      <c r="I1018" s="221"/>
      <c r="J1018" s="222">
        <f>ROUND(I1018*H1018,2)</f>
        <v>0</v>
      </c>
      <c r="K1018" s="218" t="s">
        <v>148</v>
      </c>
      <c r="L1018" s="48"/>
      <c r="M1018" s="223" t="s">
        <v>32</v>
      </c>
      <c r="N1018" s="224" t="s">
        <v>49</v>
      </c>
      <c r="O1018" s="88"/>
      <c r="P1018" s="225">
        <f>O1018*H1018</f>
        <v>0</v>
      </c>
      <c r="Q1018" s="225">
        <v>0</v>
      </c>
      <c r="R1018" s="225">
        <f>Q1018*H1018</f>
        <v>0</v>
      </c>
      <c r="S1018" s="225">
        <v>0</v>
      </c>
      <c r="T1018" s="226">
        <f>S1018*H1018</f>
        <v>0</v>
      </c>
      <c r="U1018" s="42"/>
      <c r="V1018" s="42"/>
      <c r="W1018" s="42"/>
      <c r="X1018" s="42"/>
      <c r="Y1018" s="42"/>
      <c r="Z1018" s="42"/>
      <c r="AA1018" s="42"/>
      <c r="AB1018" s="42"/>
      <c r="AC1018" s="42"/>
      <c r="AD1018" s="42"/>
      <c r="AE1018" s="42"/>
      <c r="AR1018" s="227" t="s">
        <v>355</v>
      </c>
      <c r="AT1018" s="227" t="s">
        <v>144</v>
      </c>
      <c r="AU1018" s="227" t="s">
        <v>87</v>
      </c>
      <c r="AY1018" s="20" t="s">
        <v>141</v>
      </c>
      <c r="BE1018" s="228">
        <f>IF(N1018="základní",J1018,0)</f>
        <v>0</v>
      </c>
      <c r="BF1018" s="228">
        <f>IF(N1018="snížená",J1018,0)</f>
        <v>0</v>
      </c>
      <c r="BG1018" s="228">
        <f>IF(N1018="zákl. přenesená",J1018,0)</f>
        <v>0</v>
      </c>
      <c r="BH1018" s="228">
        <f>IF(N1018="sníž. přenesená",J1018,0)</f>
        <v>0</v>
      </c>
      <c r="BI1018" s="228">
        <f>IF(N1018="nulová",J1018,0)</f>
        <v>0</v>
      </c>
      <c r="BJ1018" s="20" t="s">
        <v>85</v>
      </c>
      <c r="BK1018" s="228">
        <f>ROUND(I1018*H1018,2)</f>
        <v>0</v>
      </c>
      <c r="BL1018" s="20" t="s">
        <v>355</v>
      </c>
      <c r="BM1018" s="227" t="s">
        <v>802</v>
      </c>
    </row>
    <row r="1019" s="2" customFormat="1">
      <c r="A1019" s="42"/>
      <c r="B1019" s="43"/>
      <c r="C1019" s="44"/>
      <c r="D1019" s="229" t="s">
        <v>151</v>
      </c>
      <c r="E1019" s="44"/>
      <c r="F1019" s="230" t="s">
        <v>803</v>
      </c>
      <c r="G1019" s="44"/>
      <c r="H1019" s="44"/>
      <c r="I1019" s="231"/>
      <c r="J1019" s="44"/>
      <c r="K1019" s="44"/>
      <c r="L1019" s="48"/>
      <c r="M1019" s="232"/>
      <c r="N1019" s="233"/>
      <c r="O1019" s="88"/>
      <c r="P1019" s="88"/>
      <c r="Q1019" s="88"/>
      <c r="R1019" s="88"/>
      <c r="S1019" s="88"/>
      <c r="T1019" s="89"/>
      <c r="U1019" s="42"/>
      <c r="V1019" s="42"/>
      <c r="W1019" s="42"/>
      <c r="X1019" s="42"/>
      <c r="Y1019" s="42"/>
      <c r="Z1019" s="42"/>
      <c r="AA1019" s="42"/>
      <c r="AB1019" s="42"/>
      <c r="AC1019" s="42"/>
      <c r="AD1019" s="42"/>
      <c r="AE1019" s="42"/>
      <c r="AT1019" s="20" t="s">
        <v>151</v>
      </c>
      <c r="AU1019" s="20" t="s">
        <v>87</v>
      </c>
    </row>
    <row r="1020" s="13" customFormat="1">
      <c r="A1020" s="13"/>
      <c r="B1020" s="234"/>
      <c r="C1020" s="235"/>
      <c r="D1020" s="236" t="s">
        <v>153</v>
      </c>
      <c r="E1020" s="237" t="s">
        <v>32</v>
      </c>
      <c r="F1020" s="238" t="s">
        <v>804</v>
      </c>
      <c r="G1020" s="235"/>
      <c r="H1020" s="237" t="s">
        <v>32</v>
      </c>
      <c r="I1020" s="239"/>
      <c r="J1020" s="235"/>
      <c r="K1020" s="235"/>
      <c r="L1020" s="240"/>
      <c r="M1020" s="241"/>
      <c r="N1020" s="242"/>
      <c r="O1020" s="242"/>
      <c r="P1020" s="242"/>
      <c r="Q1020" s="242"/>
      <c r="R1020" s="242"/>
      <c r="S1020" s="242"/>
      <c r="T1020" s="24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4" t="s">
        <v>153</v>
      </c>
      <c r="AU1020" s="244" t="s">
        <v>87</v>
      </c>
      <c r="AV1020" s="13" t="s">
        <v>85</v>
      </c>
      <c r="AW1020" s="13" t="s">
        <v>39</v>
      </c>
      <c r="AX1020" s="13" t="s">
        <v>78</v>
      </c>
      <c r="AY1020" s="244" t="s">
        <v>141</v>
      </c>
    </row>
    <row r="1021" s="14" customFormat="1">
      <c r="A1021" s="14"/>
      <c r="B1021" s="245"/>
      <c r="C1021" s="246"/>
      <c r="D1021" s="236" t="s">
        <v>153</v>
      </c>
      <c r="E1021" s="247" t="s">
        <v>32</v>
      </c>
      <c r="F1021" s="248" t="s">
        <v>805</v>
      </c>
      <c r="G1021" s="246"/>
      <c r="H1021" s="249">
        <v>34.515000000000001</v>
      </c>
      <c r="I1021" s="250"/>
      <c r="J1021" s="246"/>
      <c r="K1021" s="246"/>
      <c r="L1021" s="251"/>
      <c r="M1021" s="252"/>
      <c r="N1021" s="253"/>
      <c r="O1021" s="253"/>
      <c r="P1021" s="253"/>
      <c r="Q1021" s="253"/>
      <c r="R1021" s="253"/>
      <c r="S1021" s="253"/>
      <c r="T1021" s="254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5" t="s">
        <v>153</v>
      </c>
      <c r="AU1021" s="255" t="s">
        <v>87</v>
      </c>
      <c r="AV1021" s="14" t="s">
        <v>87</v>
      </c>
      <c r="AW1021" s="14" t="s">
        <v>39</v>
      </c>
      <c r="AX1021" s="14" t="s">
        <v>85</v>
      </c>
      <c r="AY1021" s="255" t="s">
        <v>141</v>
      </c>
    </row>
    <row r="1022" s="2" customFormat="1" ht="16.5" customHeight="1">
      <c r="A1022" s="42"/>
      <c r="B1022" s="43"/>
      <c r="C1022" s="278" t="s">
        <v>806</v>
      </c>
      <c r="D1022" s="278" t="s">
        <v>305</v>
      </c>
      <c r="E1022" s="279" t="s">
        <v>807</v>
      </c>
      <c r="F1022" s="280" t="s">
        <v>808</v>
      </c>
      <c r="G1022" s="281" t="s">
        <v>147</v>
      </c>
      <c r="H1022" s="282">
        <v>38.777999999999999</v>
      </c>
      <c r="I1022" s="283"/>
      <c r="J1022" s="284">
        <f>ROUND(I1022*H1022,2)</f>
        <v>0</v>
      </c>
      <c r="K1022" s="280" t="s">
        <v>148</v>
      </c>
      <c r="L1022" s="285"/>
      <c r="M1022" s="286" t="s">
        <v>32</v>
      </c>
      <c r="N1022" s="287" t="s">
        <v>49</v>
      </c>
      <c r="O1022" s="88"/>
      <c r="P1022" s="225">
        <f>O1022*H1022</f>
        <v>0</v>
      </c>
      <c r="Q1022" s="225">
        <v>0.00011</v>
      </c>
      <c r="R1022" s="225">
        <f>Q1022*H1022</f>
        <v>0.0042655799999999997</v>
      </c>
      <c r="S1022" s="225">
        <v>0</v>
      </c>
      <c r="T1022" s="226">
        <f>S1022*H1022</f>
        <v>0</v>
      </c>
      <c r="U1022" s="42"/>
      <c r="V1022" s="42"/>
      <c r="W1022" s="42"/>
      <c r="X1022" s="42"/>
      <c r="Y1022" s="42"/>
      <c r="Z1022" s="42"/>
      <c r="AA1022" s="42"/>
      <c r="AB1022" s="42"/>
      <c r="AC1022" s="42"/>
      <c r="AD1022" s="42"/>
      <c r="AE1022" s="42"/>
      <c r="AR1022" s="227" t="s">
        <v>522</v>
      </c>
      <c r="AT1022" s="227" t="s">
        <v>305</v>
      </c>
      <c r="AU1022" s="227" t="s">
        <v>87</v>
      </c>
      <c r="AY1022" s="20" t="s">
        <v>141</v>
      </c>
      <c r="BE1022" s="228">
        <f>IF(N1022="základní",J1022,0)</f>
        <v>0</v>
      </c>
      <c r="BF1022" s="228">
        <f>IF(N1022="snížená",J1022,0)</f>
        <v>0</v>
      </c>
      <c r="BG1022" s="228">
        <f>IF(N1022="zákl. přenesená",J1022,0)</f>
        <v>0</v>
      </c>
      <c r="BH1022" s="228">
        <f>IF(N1022="sníž. přenesená",J1022,0)</f>
        <v>0</v>
      </c>
      <c r="BI1022" s="228">
        <f>IF(N1022="nulová",J1022,0)</f>
        <v>0</v>
      </c>
      <c r="BJ1022" s="20" t="s">
        <v>85</v>
      </c>
      <c r="BK1022" s="228">
        <f>ROUND(I1022*H1022,2)</f>
        <v>0</v>
      </c>
      <c r="BL1022" s="20" t="s">
        <v>355</v>
      </c>
      <c r="BM1022" s="227" t="s">
        <v>809</v>
      </c>
    </row>
    <row r="1023" s="13" customFormat="1">
      <c r="A1023" s="13"/>
      <c r="B1023" s="234"/>
      <c r="C1023" s="235"/>
      <c r="D1023" s="236" t="s">
        <v>153</v>
      </c>
      <c r="E1023" s="237" t="s">
        <v>32</v>
      </c>
      <c r="F1023" s="238" t="s">
        <v>309</v>
      </c>
      <c r="G1023" s="235"/>
      <c r="H1023" s="237" t="s">
        <v>32</v>
      </c>
      <c r="I1023" s="239"/>
      <c r="J1023" s="235"/>
      <c r="K1023" s="235"/>
      <c r="L1023" s="240"/>
      <c r="M1023" s="241"/>
      <c r="N1023" s="242"/>
      <c r="O1023" s="242"/>
      <c r="P1023" s="242"/>
      <c r="Q1023" s="242"/>
      <c r="R1023" s="242"/>
      <c r="S1023" s="242"/>
      <c r="T1023" s="243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4" t="s">
        <v>153</v>
      </c>
      <c r="AU1023" s="244" t="s">
        <v>87</v>
      </c>
      <c r="AV1023" s="13" t="s">
        <v>85</v>
      </c>
      <c r="AW1023" s="13" t="s">
        <v>39</v>
      </c>
      <c r="AX1023" s="13" t="s">
        <v>78</v>
      </c>
      <c r="AY1023" s="244" t="s">
        <v>141</v>
      </c>
    </row>
    <row r="1024" s="14" customFormat="1">
      <c r="A1024" s="14"/>
      <c r="B1024" s="245"/>
      <c r="C1024" s="246"/>
      <c r="D1024" s="236" t="s">
        <v>153</v>
      </c>
      <c r="E1024" s="247" t="s">
        <v>32</v>
      </c>
      <c r="F1024" s="248" t="s">
        <v>810</v>
      </c>
      <c r="G1024" s="246"/>
      <c r="H1024" s="249">
        <v>34.515000000000001</v>
      </c>
      <c r="I1024" s="250"/>
      <c r="J1024" s="246"/>
      <c r="K1024" s="246"/>
      <c r="L1024" s="251"/>
      <c r="M1024" s="252"/>
      <c r="N1024" s="253"/>
      <c r="O1024" s="253"/>
      <c r="P1024" s="253"/>
      <c r="Q1024" s="253"/>
      <c r="R1024" s="253"/>
      <c r="S1024" s="253"/>
      <c r="T1024" s="254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5" t="s">
        <v>153</v>
      </c>
      <c r="AU1024" s="255" t="s">
        <v>87</v>
      </c>
      <c r="AV1024" s="14" t="s">
        <v>87</v>
      </c>
      <c r="AW1024" s="14" t="s">
        <v>39</v>
      </c>
      <c r="AX1024" s="14" t="s">
        <v>85</v>
      </c>
      <c r="AY1024" s="255" t="s">
        <v>141</v>
      </c>
    </row>
    <row r="1025" s="14" customFormat="1">
      <c r="A1025" s="14"/>
      <c r="B1025" s="245"/>
      <c r="C1025" s="246"/>
      <c r="D1025" s="236" t="s">
        <v>153</v>
      </c>
      <c r="E1025" s="246"/>
      <c r="F1025" s="248" t="s">
        <v>811</v>
      </c>
      <c r="G1025" s="246"/>
      <c r="H1025" s="249">
        <v>38.777999999999999</v>
      </c>
      <c r="I1025" s="250"/>
      <c r="J1025" s="246"/>
      <c r="K1025" s="246"/>
      <c r="L1025" s="251"/>
      <c r="M1025" s="252"/>
      <c r="N1025" s="253"/>
      <c r="O1025" s="253"/>
      <c r="P1025" s="253"/>
      <c r="Q1025" s="253"/>
      <c r="R1025" s="253"/>
      <c r="S1025" s="253"/>
      <c r="T1025" s="254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5" t="s">
        <v>153</v>
      </c>
      <c r="AU1025" s="255" t="s">
        <v>87</v>
      </c>
      <c r="AV1025" s="14" t="s">
        <v>87</v>
      </c>
      <c r="AW1025" s="14" t="s">
        <v>4</v>
      </c>
      <c r="AX1025" s="14" t="s">
        <v>85</v>
      </c>
      <c r="AY1025" s="255" t="s">
        <v>141</v>
      </c>
    </row>
    <row r="1026" s="2" customFormat="1" ht="24.15" customHeight="1">
      <c r="A1026" s="42"/>
      <c r="B1026" s="43"/>
      <c r="C1026" s="216" t="s">
        <v>812</v>
      </c>
      <c r="D1026" s="216" t="s">
        <v>144</v>
      </c>
      <c r="E1026" s="217" t="s">
        <v>813</v>
      </c>
      <c r="F1026" s="218" t="s">
        <v>814</v>
      </c>
      <c r="G1026" s="219" t="s">
        <v>147</v>
      </c>
      <c r="H1026" s="220">
        <v>69.030000000000001</v>
      </c>
      <c r="I1026" s="221"/>
      <c r="J1026" s="222">
        <f>ROUND(I1026*H1026,2)</f>
        <v>0</v>
      </c>
      <c r="K1026" s="218" t="s">
        <v>148</v>
      </c>
      <c r="L1026" s="48"/>
      <c r="M1026" s="223" t="s">
        <v>32</v>
      </c>
      <c r="N1026" s="224" t="s">
        <v>49</v>
      </c>
      <c r="O1026" s="88"/>
      <c r="P1026" s="225">
        <f>O1026*H1026</f>
        <v>0</v>
      </c>
      <c r="Q1026" s="225">
        <v>0</v>
      </c>
      <c r="R1026" s="225">
        <f>Q1026*H1026</f>
        <v>0</v>
      </c>
      <c r="S1026" s="225">
        <v>0</v>
      </c>
      <c r="T1026" s="226">
        <f>S1026*H1026</f>
        <v>0</v>
      </c>
      <c r="U1026" s="42"/>
      <c r="V1026" s="42"/>
      <c r="W1026" s="42"/>
      <c r="X1026" s="42"/>
      <c r="Y1026" s="42"/>
      <c r="Z1026" s="42"/>
      <c r="AA1026" s="42"/>
      <c r="AB1026" s="42"/>
      <c r="AC1026" s="42"/>
      <c r="AD1026" s="42"/>
      <c r="AE1026" s="42"/>
      <c r="AR1026" s="227" t="s">
        <v>355</v>
      </c>
      <c r="AT1026" s="227" t="s">
        <v>144</v>
      </c>
      <c r="AU1026" s="227" t="s">
        <v>87</v>
      </c>
      <c r="AY1026" s="20" t="s">
        <v>141</v>
      </c>
      <c r="BE1026" s="228">
        <f>IF(N1026="základní",J1026,0)</f>
        <v>0</v>
      </c>
      <c r="BF1026" s="228">
        <f>IF(N1026="snížená",J1026,0)</f>
        <v>0</v>
      </c>
      <c r="BG1026" s="228">
        <f>IF(N1026="zákl. přenesená",J1026,0)</f>
        <v>0</v>
      </c>
      <c r="BH1026" s="228">
        <f>IF(N1026="sníž. přenesená",J1026,0)</f>
        <v>0</v>
      </c>
      <c r="BI1026" s="228">
        <f>IF(N1026="nulová",J1026,0)</f>
        <v>0</v>
      </c>
      <c r="BJ1026" s="20" t="s">
        <v>85</v>
      </c>
      <c r="BK1026" s="228">
        <f>ROUND(I1026*H1026,2)</f>
        <v>0</v>
      </c>
      <c r="BL1026" s="20" t="s">
        <v>355</v>
      </c>
      <c r="BM1026" s="227" t="s">
        <v>815</v>
      </c>
    </row>
    <row r="1027" s="2" customFormat="1">
      <c r="A1027" s="42"/>
      <c r="B1027" s="43"/>
      <c r="C1027" s="44"/>
      <c r="D1027" s="229" t="s">
        <v>151</v>
      </c>
      <c r="E1027" s="44"/>
      <c r="F1027" s="230" t="s">
        <v>816</v>
      </c>
      <c r="G1027" s="44"/>
      <c r="H1027" s="44"/>
      <c r="I1027" s="231"/>
      <c r="J1027" s="44"/>
      <c r="K1027" s="44"/>
      <c r="L1027" s="48"/>
      <c r="M1027" s="232"/>
      <c r="N1027" s="233"/>
      <c r="O1027" s="88"/>
      <c r="P1027" s="88"/>
      <c r="Q1027" s="88"/>
      <c r="R1027" s="88"/>
      <c r="S1027" s="88"/>
      <c r="T1027" s="89"/>
      <c r="U1027" s="42"/>
      <c r="V1027" s="42"/>
      <c r="W1027" s="42"/>
      <c r="X1027" s="42"/>
      <c r="Y1027" s="42"/>
      <c r="Z1027" s="42"/>
      <c r="AA1027" s="42"/>
      <c r="AB1027" s="42"/>
      <c r="AC1027" s="42"/>
      <c r="AD1027" s="42"/>
      <c r="AE1027" s="42"/>
      <c r="AT1027" s="20" t="s">
        <v>151</v>
      </c>
      <c r="AU1027" s="20" t="s">
        <v>87</v>
      </c>
    </row>
    <row r="1028" s="13" customFormat="1">
      <c r="A1028" s="13"/>
      <c r="B1028" s="234"/>
      <c r="C1028" s="235"/>
      <c r="D1028" s="236" t="s">
        <v>153</v>
      </c>
      <c r="E1028" s="237" t="s">
        <v>32</v>
      </c>
      <c r="F1028" s="238" t="s">
        <v>817</v>
      </c>
      <c r="G1028" s="235"/>
      <c r="H1028" s="237" t="s">
        <v>32</v>
      </c>
      <c r="I1028" s="239"/>
      <c r="J1028" s="235"/>
      <c r="K1028" s="235"/>
      <c r="L1028" s="240"/>
      <c r="M1028" s="241"/>
      <c r="N1028" s="242"/>
      <c r="O1028" s="242"/>
      <c r="P1028" s="242"/>
      <c r="Q1028" s="242"/>
      <c r="R1028" s="242"/>
      <c r="S1028" s="242"/>
      <c r="T1028" s="24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4" t="s">
        <v>153</v>
      </c>
      <c r="AU1028" s="244" t="s">
        <v>87</v>
      </c>
      <c r="AV1028" s="13" t="s">
        <v>85</v>
      </c>
      <c r="AW1028" s="13" t="s">
        <v>39</v>
      </c>
      <c r="AX1028" s="13" t="s">
        <v>78</v>
      </c>
      <c r="AY1028" s="244" t="s">
        <v>141</v>
      </c>
    </row>
    <row r="1029" s="14" customFormat="1">
      <c r="A1029" s="14"/>
      <c r="B1029" s="245"/>
      <c r="C1029" s="246"/>
      <c r="D1029" s="236" t="s">
        <v>153</v>
      </c>
      <c r="E1029" s="247" t="s">
        <v>32</v>
      </c>
      <c r="F1029" s="248" t="s">
        <v>818</v>
      </c>
      <c r="G1029" s="246"/>
      <c r="H1029" s="249">
        <v>69.030000000000001</v>
      </c>
      <c r="I1029" s="250"/>
      <c r="J1029" s="246"/>
      <c r="K1029" s="246"/>
      <c r="L1029" s="251"/>
      <c r="M1029" s="252"/>
      <c r="N1029" s="253"/>
      <c r="O1029" s="253"/>
      <c r="P1029" s="253"/>
      <c r="Q1029" s="253"/>
      <c r="R1029" s="253"/>
      <c r="S1029" s="253"/>
      <c r="T1029" s="254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5" t="s">
        <v>153</v>
      </c>
      <c r="AU1029" s="255" t="s">
        <v>87</v>
      </c>
      <c r="AV1029" s="14" t="s">
        <v>87</v>
      </c>
      <c r="AW1029" s="14" t="s">
        <v>39</v>
      </c>
      <c r="AX1029" s="14" t="s">
        <v>85</v>
      </c>
      <c r="AY1029" s="255" t="s">
        <v>141</v>
      </c>
    </row>
    <row r="1030" s="2" customFormat="1" ht="16.5" customHeight="1">
      <c r="A1030" s="42"/>
      <c r="B1030" s="43"/>
      <c r="C1030" s="278" t="s">
        <v>819</v>
      </c>
      <c r="D1030" s="278" t="s">
        <v>305</v>
      </c>
      <c r="E1030" s="279" t="s">
        <v>648</v>
      </c>
      <c r="F1030" s="280" t="s">
        <v>649</v>
      </c>
      <c r="G1030" s="281" t="s">
        <v>147</v>
      </c>
      <c r="H1030" s="282">
        <v>70.411000000000001</v>
      </c>
      <c r="I1030" s="283"/>
      <c r="J1030" s="284">
        <f>ROUND(I1030*H1030,2)</f>
        <v>0</v>
      </c>
      <c r="K1030" s="280" t="s">
        <v>148</v>
      </c>
      <c r="L1030" s="285"/>
      <c r="M1030" s="286" t="s">
        <v>32</v>
      </c>
      <c r="N1030" s="287" t="s">
        <v>49</v>
      </c>
      <c r="O1030" s="88"/>
      <c r="P1030" s="225">
        <f>O1030*H1030</f>
        <v>0</v>
      </c>
      <c r="Q1030" s="225">
        <v>0.0042599999999999999</v>
      </c>
      <c r="R1030" s="225">
        <f>Q1030*H1030</f>
        <v>0.29995085999999999</v>
      </c>
      <c r="S1030" s="225">
        <v>0</v>
      </c>
      <c r="T1030" s="226">
        <f>S1030*H1030</f>
        <v>0</v>
      </c>
      <c r="U1030" s="42"/>
      <c r="V1030" s="42"/>
      <c r="W1030" s="42"/>
      <c r="X1030" s="42"/>
      <c r="Y1030" s="42"/>
      <c r="Z1030" s="42"/>
      <c r="AA1030" s="42"/>
      <c r="AB1030" s="42"/>
      <c r="AC1030" s="42"/>
      <c r="AD1030" s="42"/>
      <c r="AE1030" s="42"/>
      <c r="AR1030" s="227" t="s">
        <v>522</v>
      </c>
      <c r="AT1030" s="227" t="s">
        <v>305</v>
      </c>
      <c r="AU1030" s="227" t="s">
        <v>87</v>
      </c>
      <c r="AY1030" s="20" t="s">
        <v>141</v>
      </c>
      <c r="BE1030" s="228">
        <f>IF(N1030="základní",J1030,0)</f>
        <v>0</v>
      </c>
      <c r="BF1030" s="228">
        <f>IF(N1030="snížená",J1030,0)</f>
        <v>0</v>
      </c>
      <c r="BG1030" s="228">
        <f>IF(N1030="zákl. přenesená",J1030,0)</f>
        <v>0</v>
      </c>
      <c r="BH1030" s="228">
        <f>IF(N1030="sníž. přenesená",J1030,0)</f>
        <v>0</v>
      </c>
      <c r="BI1030" s="228">
        <f>IF(N1030="nulová",J1030,0)</f>
        <v>0</v>
      </c>
      <c r="BJ1030" s="20" t="s">
        <v>85</v>
      </c>
      <c r="BK1030" s="228">
        <f>ROUND(I1030*H1030,2)</f>
        <v>0</v>
      </c>
      <c r="BL1030" s="20" t="s">
        <v>355</v>
      </c>
      <c r="BM1030" s="227" t="s">
        <v>820</v>
      </c>
    </row>
    <row r="1031" s="13" customFormat="1">
      <c r="A1031" s="13"/>
      <c r="B1031" s="234"/>
      <c r="C1031" s="235"/>
      <c r="D1031" s="236" t="s">
        <v>153</v>
      </c>
      <c r="E1031" s="237" t="s">
        <v>32</v>
      </c>
      <c r="F1031" s="238" t="s">
        <v>804</v>
      </c>
      <c r="G1031" s="235"/>
      <c r="H1031" s="237" t="s">
        <v>32</v>
      </c>
      <c r="I1031" s="239"/>
      <c r="J1031" s="235"/>
      <c r="K1031" s="235"/>
      <c r="L1031" s="240"/>
      <c r="M1031" s="241"/>
      <c r="N1031" s="242"/>
      <c r="O1031" s="242"/>
      <c r="P1031" s="242"/>
      <c r="Q1031" s="242"/>
      <c r="R1031" s="242"/>
      <c r="S1031" s="242"/>
      <c r="T1031" s="24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4" t="s">
        <v>153</v>
      </c>
      <c r="AU1031" s="244" t="s">
        <v>87</v>
      </c>
      <c r="AV1031" s="13" t="s">
        <v>85</v>
      </c>
      <c r="AW1031" s="13" t="s">
        <v>39</v>
      </c>
      <c r="AX1031" s="13" t="s">
        <v>78</v>
      </c>
      <c r="AY1031" s="244" t="s">
        <v>141</v>
      </c>
    </row>
    <row r="1032" s="14" customFormat="1">
      <c r="A1032" s="14"/>
      <c r="B1032" s="245"/>
      <c r="C1032" s="246"/>
      <c r="D1032" s="236" t="s">
        <v>153</v>
      </c>
      <c r="E1032" s="247" t="s">
        <v>32</v>
      </c>
      <c r="F1032" s="248" t="s">
        <v>818</v>
      </c>
      <c r="G1032" s="246"/>
      <c r="H1032" s="249">
        <v>69.030000000000001</v>
      </c>
      <c r="I1032" s="250"/>
      <c r="J1032" s="246"/>
      <c r="K1032" s="246"/>
      <c r="L1032" s="251"/>
      <c r="M1032" s="252"/>
      <c r="N1032" s="253"/>
      <c r="O1032" s="253"/>
      <c r="P1032" s="253"/>
      <c r="Q1032" s="253"/>
      <c r="R1032" s="253"/>
      <c r="S1032" s="253"/>
      <c r="T1032" s="254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5" t="s">
        <v>153</v>
      </c>
      <c r="AU1032" s="255" t="s">
        <v>87</v>
      </c>
      <c r="AV1032" s="14" t="s">
        <v>87</v>
      </c>
      <c r="AW1032" s="14" t="s">
        <v>39</v>
      </c>
      <c r="AX1032" s="14" t="s">
        <v>85</v>
      </c>
      <c r="AY1032" s="255" t="s">
        <v>141</v>
      </c>
    </row>
    <row r="1033" s="14" customFormat="1">
      <c r="A1033" s="14"/>
      <c r="B1033" s="245"/>
      <c r="C1033" s="246"/>
      <c r="D1033" s="236" t="s">
        <v>153</v>
      </c>
      <c r="E1033" s="246"/>
      <c r="F1033" s="248" t="s">
        <v>821</v>
      </c>
      <c r="G1033" s="246"/>
      <c r="H1033" s="249">
        <v>70.411000000000001</v>
      </c>
      <c r="I1033" s="250"/>
      <c r="J1033" s="246"/>
      <c r="K1033" s="246"/>
      <c r="L1033" s="251"/>
      <c r="M1033" s="252"/>
      <c r="N1033" s="253"/>
      <c r="O1033" s="253"/>
      <c r="P1033" s="253"/>
      <c r="Q1033" s="253"/>
      <c r="R1033" s="253"/>
      <c r="S1033" s="253"/>
      <c r="T1033" s="254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5" t="s">
        <v>153</v>
      </c>
      <c r="AU1033" s="255" t="s">
        <v>87</v>
      </c>
      <c r="AV1033" s="14" t="s">
        <v>87</v>
      </c>
      <c r="AW1033" s="14" t="s">
        <v>4</v>
      </c>
      <c r="AX1033" s="14" t="s">
        <v>85</v>
      </c>
      <c r="AY1033" s="255" t="s">
        <v>141</v>
      </c>
    </row>
    <row r="1034" s="2" customFormat="1" ht="37.8" customHeight="1">
      <c r="A1034" s="42"/>
      <c r="B1034" s="43"/>
      <c r="C1034" s="216" t="s">
        <v>822</v>
      </c>
      <c r="D1034" s="216" t="s">
        <v>144</v>
      </c>
      <c r="E1034" s="217" t="s">
        <v>823</v>
      </c>
      <c r="F1034" s="218" t="s">
        <v>824</v>
      </c>
      <c r="G1034" s="219" t="s">
        <v>599</v>
      </c>
      <c r="H1034" s="220">
        <v>1.3280000000000001</v>
      </c>
      <c r="I1034" s="221"/>
      <c r="J1034" s="222">
        <f>ROUND(I1034*H1034,2)</f>
        <v>0</v>
      </c>
      <c r="K1034" s="218" t="s">
        <v>148</v>
      </c>
      <c r="L1034" s="48"/>
      <c r="M1034" s="223" t="s">
        <v>32</v>
      </c>
      <c r="N1034" s="224" t="s">
        <v>49</v>
      </c>
      <c r="O1034" s="88"/>
      <c r="P1034" s="225">
        <f>O1034*H1034</f>
        <v>0</v>
      </c>
      <c r="Q1034" s="225">
        <v>0</v>
      </c>
      <c r="R1034" s="225">
        <f>Q1034*H1034</f>
        <v>0</v>
      </c>
      <c r="S1034" s="225">
        <v>0</v>
      </c>
      <c r="T1034" s="226">
        <f>S1034*H1034</f>
        <v>0</v>
      </c>
      <c r="U1034" s="42"/>
      <c r="V1034" s="42"/>
      <c r="W1034" s="42"/>
      <c r="X1034" s="42"/>
      <c r="Y1034" s="42"/>
      <c r="Z1034" s="42"/>
      <c r="AA1034" s="42"/>
      <c r="AB1034" s="42"/>
      <c r="AC1034" s="42"/>
      <c r="AD1034" s="42"/>
      <c r="AE1034" s="42"/>
      <c r="AR1034" s="227" t="s">
        <v>355</v>
      </c>
      <c r="AT1034" s="227" t="s">
        <v>144</v>
      </c>
      <c r="AU1034" s="227" t="s">
        <v>87</v>
      </c>
      <c r="AY1034" s="20" t="s">
        <v>141</v>
      </c>
      <c r="BE1034" s="228">
        <f>IF(N1034="základní",J1034,0)</f>
        <v>0</v>
      </c>
      <c r="BF1034" s="228">
        <f>IF(N1034="snížená",J1034,0)</f>
        <v>0</v>
      </c>
      <c r="BG1034" s="228">
        <f>IF(N1034="zákl. přenesená",J1034,0)</f>
        <v>0</v>
      </c>
      <c r="BH1034" s="228">
        <f>IF(N1034="sníž. přenesená",J1034,0)</f>
        <v>0</v>
      </c>
      <c r="BI1034" s="228">
        <f>IF(N1034="nulová",J1034,0)</f>
        <v>0</v>
      </c>
      <c r="BJ1034" s="20" t="s">
        <v>85</v>
      </c>
      <c r="BK1034" s="228">
        <f>ROUND(I1034*H1034,2)</f>
        <v>0</v>
      </c>
      <c r="BL1034" s="20" t="s">
        <v>355</v>
      </c>
      <c r="BM1034" s="227" t="s">
        <v>825</v>
      </c>
    </row>
    <row r="1035" s="2" customFormat="1">
      <c r="A1035" s="42"/>
      <c r="B1035" s="43"/>
      <c r="C1035" s="44"/>
      <c r="D1035" s="229" t="s">
        <v>151</v>
      </c>
      <c r="E1035" s="44"/>
      <c r="F1035" s="230" t="s">
        <v>826</v>
      </c>
      <c r="G1035" s="44"/>
      <c r="H1035" s="44"/>
      <c r="I1035" s="231"/>
      <c r="J1035" s="44"/>
      <c r="K1035" s="44"/>
      <c r="L1035" s="48"/>
      <c r="M1035" s="232"/>
      <c r="N1035" s="233"/>
      <c r="O1035" s="88"/>
      <c r="P1035" s="88"/>
      <c r="Q1035" s="88"/>
      <c r="R1035" s="88"/>
      <c r="S1035" s="88"/>
      <c r="T1035" s="89"/>
      <c r="U1035" s="42"/>
      <c r="V1035" s="42"/>
      <c r="W1035" s="42"/>
      <c r="X1035" s="42"/>
      <c r="Y1035" s="42"/>
      <c r="Z1035" s="42"/>
      <c r="AA1035" s="42"/>
      <c r="AB1035" s="42"/>
      <c r="AC1035" s="42"/>
      <c r="AD1035" s="42"/>
      <c r="AE1035" s="42"/>
      <c r="AT1035" s="20" t="s">
        <v>151</v>
      </c>
      <c r="AU1035" s="20" t="s">
        <v>87</v>
      </c>
    </row>
    <row r="1036" s="2" customFormat="1" ht="33" customHeight="1">
      <c r="A1036" s="42"/>
      <c r="B1036" s="43"/>
      <c r="C1036" s="216" t="s">
        <v>827</v>
      </c>
      <c r="D1036" s="216" t="s">
        <v>144</v>
      </c>
      <c r="E1036" s="217" t="s">
        <v>828</v>
      </c>
      <c r="F1036" s="218" t="s">
        <v>829</v>
      </c>
      <c r="G1036" s="219" t="s">
        <v>599</v>
      </c>
      <c r="H1036" s="220">
        <v>1.3280000000000001</v>
      </c>
      <c r="I1036" s="221"/>
      <c r="J1036" s="222">
        <f>ROUND(I1036*H1036,2)</f>
        <v>0</v>
      </c>
      <c r="K1036" s="218" t="s">
        <v>148</v>
      </c>
      <c r="L1036" s="48"/>
      <c r="M1036" s="223" t="s">
        <v>32</v>
      </c>
      <c r="N1036" s="224" t="s">
        <v>49</v>
      </c>
      <c r="O1036" s="88"/>
      <c r="P1036" s="225">
        <f>O1036*H1036</f>
        <v>0</v>
      </c>
      <c r="Q1036" s="225">
        <v>0</v>
      </c>
      <c r="R1036" s="225">
        <f>Q1036*H1036</f>
        <v>0</v>
      </c>
      <c r="S1036" s="225">
        <v>0</v>
      </c>
      <c r="T1036" s="226">
        <f>S1036*H1036</f>
        <v>0</v>
      </c>
      <c r="U1036" s="42"/>
      <c r="V1036" s="42"/>
      <c r="W1036" s="42"/>
      <c r="X1036" s="42"/>
      <c r="Y1036" s="42"/>
      <c r="Z1036" s="42"/>
      <c r="AA1036" s="42"/>
      <c r="AB1036" s="42"/>
      <c r="AC1036" s="42"/>
      <c r="AD1036" s="42"/>
      <c r="AE1036" s="42"/>
      <c r="AR1036" s="227" t="s">
        <v>355</v>
      </c>
      <c r="AT1036" s="227" t="s">
        <v>144</v>
      </c>
      <c r="AU1036" s="227" t="s">
        <v>87</v>
      </c>
      <c r="AY1036" s="20" t="s">
        <v>141</v>
      </c>
      <c r="BE1036" s="228">
        <f>IF(N1036="základní",J1036,0)</f>
        <v>0</v>
      </c>
      <c r="BF1036" s="228">
        <f>IF(N1036="snížená",J1036,0)</f>
        <v>0</v>
      </c>
      <c r="BG1036" s="228">
        <f>IF(N1036="zákl. přenesená",J1036,0)</f>
        <v>0</v>
      </c>
      <c r="BH1036" s="228">
        <f>IF(N1036="sníž. přenesená",J1036,0)</f>
        <v>0</v>
      </c>
      <c r="BI1036" s="228">
        <f>IF(N1036="nulová",J1036,0)</f>
        <v>0</v>
      </c>
      <c r="BJ1036" s="20" t="s">
        <v>85</v>
      </c>
      <c r="BK1036" s="228">
        <f>ROUND(I1036*H1036,2)</f>
        <v>0</v>
      </c>
      <c r="BL1036" s="20" t="s">
        <v>355</v>
      </c>
      <c r="BM1036" s="227" t="s">
        <v>830</v>
      </c>
    </row>
    <row r="1037" s="2" customFormat="1">
      <c r="A1037" s="42"/>
      <c r="B1037" s="43"/>
      <c r="C1037" s="44"/>
      <c r="D1037" s="229" t="s">
        <v>151</v>
      </c>
      <c r="E1037" s="44"/>
      <c r="F1037" s="230" t="s">
        <v>831</v>
      </c>
      <c r="G1037" s="44"/>
      <c r="H1037" s="44"/>
      <c r="I1037" s="231"/>
      <c r="J1037" s="44"/>
      <c r="K1037" s="44"/>
      <c r="L1037" s="48"/>
      <c r="M1037" s="232"/>
      <c r="N1037" s="233"/>
      <c r="O1037" s="88"/>
      <c r="P1037" s="88"/>
      <c r="Q1037" s="88"/>
      <c r="R1037" s="88"/>
      <c r="S1037" s="88"/>
      <c r="T1037" s="89"/>
      <c r="U1037" s="42"/>
      <c r="V1037" s="42"/>
      <c r="W1037" s="42"/>
      <c r="X1037" s="42"/>
      <c r="Y1037" s="42"/>
      <c r="Z1037" s="42"/>
      <c r="AA1037" s="42"/>
      <c r="AB1037" s="42"/>
      <c r="AC1037" s="42"/>
      <c r="AD1037" s="42"/>
      <c r="AE1037" s="42"/>
      <c r="AT1037" s="20" t="s">
        <v>151</v>
      </c>
      <c r="AU1037" s="20" t="s">
        <v>87</v>
      </c>
    </row>
    <row r="1038" s="12" customFormat="1" ht="22.8" customHeight="1">
      <c r="A1038" s="12"/>
      <c r="B1038" s="200"/>
      <c r="C1038" s="201"/>
      <c r="D1038" s="202" t="s">
        <v>77</v>
      </c>
      <c r="E1038" s="214" t="s">
        <v>832</v>
      </c>
      <c r="F1038" s="214" t="s">
        <v>833</v>
      </c>
      <c r="G1038" s="201"/>
      <c r="H1038" s="201"/>
      <c r="I1038" s="204"/>
      <c r="J1038" s="215">
        <f>BK1038</f>
        <v>0</v>
      </c>
      <c r="K1038" s="201"/>
      <c r="L1038" s="206"/>
      <c r="M1038" s="207"/>
      <c r="N1038" s="208"/>
      <c r="O1038" s="208"/>
      <c r="P1038" s="209">
        <f>SUM(P1039:P1119)</f>
        <v>0</v>
      </c>
      <c r="Q1038" s="208"/>
      <c r="R1038" s="209">
        <f>SUM(R1039:R1119)</f>
        <v>0.51801065000000002</v>
      </c>
      <c r="S1038" s="208"/>
      <c r="T1038" s="210">
        <f>SUM(T1039:T1119)</f>
        <v>0.43915154999999995</v>
      </c>
      <c r="U1038" s="12"/>
      <c r="V1038" s="12"/>
      <c r="W1038" s="12"/>
      <c r="X1038" s="12"/>
      <c r="Y1038" s="12"/>
      <c r="Z1038" s="12"/>
      <c r="AA1038" s="12"/>
      <c r="AB1038" s="12"/>
      <c r="AC1038" s="12"/>
      <c r="AD1038" s="12"/>
      <c r="AE1038" s="12"/>
      <c r="AR1038" s="211" t="s">
        <v>87</v>
      </c>
      <c r="AT1038" s="212" t="s">
        <v>77</v>
      </c>
      <c r="AU1038" s="212" t="s">
        <v>85</v>
      </c>
      <c r="AY1038" s="211" t="s">
        <v>141</v>
      </c>
      <c r="BK1038" s="213">
        <f>SUM(BK1039:BK1119)</f>
        <v>0</v>
      </c>
    </row>
    <row r="1039" s="2" customFormat="1" ht="16.5" customHeight="1">
      <c r="A1039" s="42"/>
      <c r="B1039" s="43"/>
      <c r="C1039" s="216" t="s">
        <v>834</v>
      </c>
      <c r="D1039" s="216" t="s">
        <v>144</v>
      </c>
      <c r="E1039" s="217" t="s">
        <v>835</v>
      </c>
      <c r="F1039" s="218" t="s">
        <v>836</v>
      </c>
      <c r="G1039" s="219" t="s">
        <v>250</v>
      </c>
      <c r="H1039" s="220">
        <v>262.96499999999997</v>
      </c>
      <c r="I1039" s="221"/>
      <c r="J1039" s="222">
        <f>ROUND(I1039*H1039,2)</f>
        <v>0</v>
      </c>
      <c r="K1039" s="218" t="s">
        <v>148</v>
      </c>
      <c r="L1039" s="48"/>
      <c r="M1039" s="223" t="s">
        <v>32</v>
      </c>
      <c r="N1039" s="224" t="s">
        <v>49</v>
      </c>
      <c r="O1039" s="88"/>
      <c r="P1039" s="225">
        <f>O1039*H1039</f>
        <v>0</v>
      </c>
      <c r="Q1039" s="225">
        <v>0</v>
      </c>
      <c r="R1039" s="225">
        <f>Q1039*H1039</f>
        <v>0</v>
      </c>
      <c r="S1039" s="225">
        <v>0.00167</v>
      </c>
      <c r="T1039" s="226">
        <f>S1039*H1039</f>
        <v>0.43915154999999995</v>
      </c>
      <c r="U1039" s="42"/>
      <c r="V1039" s="42"/>
      <c r="W1039" s="42"/>
      <c r="X1039" s="42"/>
      <c r="Y1039" s="42"/>
      <c r="Z1039" s="42"/>
      <c r="AA1039" s="42"/>
      <c r="AB1039" s="42"/>
      <c r="AC1039" s="42"/>
      <c r="AD1039" s="42"/>
      <c r="AE1039" s="42"/>
      <c r="AR1039" s="227" t="s">
        <v>355</v>
      </c>
      <c r="AT1039" s="227" t="s">
        <v>144</v>
      </c>
      <c r="AU1039" s="227" t="s">
        <v>87</v>
      </c>
      <c r="AY1039" s="20" t="s">
        <v>141</v>
      </c>
      <c r="BE1039" s="228">
        <f>IF(N1039="základní",J1039,0)</f>
        <v>0</v>
      </c>
      <c r="BF1039" s="228">
        <f>IF(N1039="snížená",J1039,0)</f>
        <v>0</v>
      </c>
      <c r="BG1039" s="228">
        <f>IF(N1039="zákl. přenesená",J1039,0)</f>
        <v>0</v>
      </c>
      <c r="BH1039" s="228">
        <f>IF(N1039="sníž. přenesená",J1039,0)</f>
        <v>0</v>
      </c>
      <c r="BI1039" s="228">
        <f>IF(N1039="nulová",J1039,0)</f>
        <v>0</v>
      </c>
      <c r="BJ1039" s="20" t="s">
        <v>85</v>
      </c>
      <c r="BK1039" s="228">
        <f>ROUND(I1039*H1039,2)</f>
        <v>0</v>
      </c>
      <c r="BL1039" s="20" t="s">
        <v>355</v>
      </c>
      <c r="BM1039" s="227" t="s">
        <v>837</v>
      </c>
    </row>
    <row r="1040" s="2" customFormat="1">
      <c r="A1040" s="42"/>
      <c r="B1040" s="43"/>
      <c r="C1040" s="44"/>
      <c r="D1040" s="229" t="s">
        <v>151</v>
      </c>
      <c r="E1040" s="44"/>
      <c r="F1040" s="230" t="s">
        <v>838</v>
      </c>
      <c r="G1040" s="44"/>
      <c r="H1040" s="44"/>
      <c r="I1040" s="231"/>
      <c r="J1040" s="44"/>
      <c r="K1040" s="44"/>
      <c r="L1040" s="48"/>
      <c r="M1040" s="232"/>
      <c r="N1040" s="233"/>
      <c r="O1040" s="88"/>
      <c r="P1040" s="88"/>
      <c r="Q1040" s="88"/>
      <c r="R1040" s="88"/>
      <c r="S1040" s="88"/>
      <c r="T1040" s="89"/>
      <c r="U1040" s="42"/>
      <c r="V1040" s="42"/>
      <c r="W1040" s="42"/>
      <c r="X1040" s="42"/>
      <c r="Y1040" s="42"/>
      <c r="Z1040" s="42"/>
      <c r="AA1040" s="42"/>
      <c r="AB1040" s="42"/>
      <c r="AC1040" s="42"/>
      <c r="AD1040" s="42"/>
      <c r="AE1040" s="42"/>
      <c r="AT1040" s="20" t="s">
        <v>151</v>
      </c>
      <c r="AU1040" s="20" t="s">
        <v>87</v>
      </c>
    </row>
    <row r="1041" s="13" customFormat="1">
      <c r="A1041" s="13"/>
      <c r="B1041" s="234"/>
      <c r="C1041" s="235"/>
      <c r="D1041" s="236" t="s">
        <v>153</v>
      </c>
      <c r="E1041" s="237" t="s">
        <v>32</v>
      </c>
      <c r="F1041" s="238" t="s">
        <v>839</v>
      </c>
      <c r="G1041" s="235"/>
      <c r="H1041" s="237" t="s">
        <v>32</v>
      </c>
      <c r="I1041" s="239"/>
      <c r="J1041" s="235"/>
      <c r="K1041" s="235"/>
      <c r="L1041" s="240"/>
      <c r="M1041" s="241"/>
      <c r="N1041" s="242"/>
      <c r="O1041" s="242"/>
      <c r="P1041" s="242"/>
      <c r="Q1041" s="242"/>
      <c r="R1041" s="242"/>
      <c r="S1041" s="242"/>
      <c r="T1041" s="24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4" t="s">
        <v>153</v>
      </c>
      <c r="AU1041" s="244" t="s">
        <v>87</v>
      </c>
      <c r="AV1041" s="13" t="s">
        <v>85</v>
      </c>
      <c r="AW1041" s="13" t="s">
        <v>39</v>
      </c>
      <c r="AX1041" s="13" t="s">
        <v>78</v>
      </c>
      <c r="AY1041" s="244" t="s">
        <v>141</v>
      </c>
    </row>
    <row r="1042" s="14" customFormat="1">
      <c r="A1042" s="14"/>
      <c r="B1042" s="245"/>
      <c r="C1042" s="246"/>
      <c r="D1042" s="236" t="s">
        <v>153</v>
      </c>
      <c r="E1042" s="247" t="s">
        <v>32</v>
      </c>
      <c r="F1042" s="248" t="s">
        <v>840</v>
      </c>
      <c r="G1042" s="246"/>
      <c r="H1042" s="249">
        <v>262.96499999999997</v>
      </c>
      <c r="I1042" s="250"/>
      <c r="J1042" s="246"/>
      <c r="K1042" s="246"/>
      <c r="L1042" s="251"/>
      <c r="M1042" s="252"/>
      <c r="N1042" s="253"/>
      <c r="O1042" s="253"/>
      <c r="P1042" s="253"/>
      <c r="Q1042" s="253"/>
      <c r="R1042" s="253"/>
      <c r="S1042" s="253"/>
      <c r="T1042" s="254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5" t="s">
        <v>153</v>
      </c>
      <c r="AU1042" s="255" t="s">
        <v>87</v>
      </c>
      <c r="AV1042" s="14" t="s">
        <v>87</v>
      </c>
      <c r="AW1042" s="14" t="s">
        <v>39</v>
      </c>
      <c r="AX1042" s="14" t="s">
        <v>85</v>
      </c>
      <c r="AY1042" s="255" t="s">
        <v>141</v>
      </c>
    </row>
    <row r="1043" s="2" customFormat="1" ht="24.15" customHeight="1">
      <c r="A1043" s="42"/>
      <c r="B1043" s="43"/>
      <c r="C1043" s="216" t="s">
        <v>841</v>
      </c>
      <c r="D1043" s="216" t="s">
        <v>144</v>
      </c>
      <c r="E1043" s="217" t="s">
        <v>842</v>
      </c>
      <c r="F1043" s="218" t="s">
        <v>843</v>
      </c>
      <c r="G1043" s="219" t="s">
        <v>250</v>
      </c>
      <c r="H1043" s="220">
        <v>3.9399999999999999</v>
      </c>
      <c r="I1043" s="221"/>
      <c r="J1043" s="222">
        <f>ROUND(I1043*H1043,2)</f>
        <v>0</v>
      </c>
      <c r="K1043" s="218" t="s">
        <v>148</v>
      </c>
      <c r="L1043" s="48"/>
      <c r="M1043" s="223" t="s">
        <v>32</v>
      </c>
      <c r="N1043" s="224" t="s">
        <v>49</v>
      </c>
      <c r="O1043" s="88"/>
      <c r="P1043" s="225">
        <f>O1043*H1043</f>
        <v>0</v>
      </c>
      <c r="Q1043" s="225">
        <v>0.0015100000000000001</v>
      </c>
      <c r="R1043" s="225">
        <f>Q1043*H1043</f>
        <v>0.0059494000000000005</v>
      </c>
      <c r="S1043" s="225">
        <v>0</v>
      </c>
      <c r="T1043" s="226">
        <f>S1043*H1043</f>
        <v>0</v>
      </c>
      <c r="U1043" s="42"/>
      <c r="V1043" s="42"/>
      <c r="W1043" s="42"/>
      <c r="X1043" s="42"/>
      <c r="Y1043" s="42"/>
      <c r="Z1043" s="42"/>
      <c r="AA1043" s="42"/>
      <c r="AB1043" s="42"/>
      <c r="AC1043" s="42"/>
      <c r="AD1043" s="42"/>
      <c r="AE1043" s="42"/>
      <c r="AR1043" s="227" t="s">
        <v>355</v>
      </c>
      <c r="AT1043" s="227" t="s">
        <v>144</v>
      </c>
      <c r="AU1043" s="227" t="s">
        <v>87</v>
      </c>
      <c r="AY1043" s="20" t="s">
        <v>141</v>
      </c>
      <c r="BE1043" s="228">
        <f>IF(N1043="základní",J1043,0)</f>
        <v>0</v>
      </c>
      <c r="BF1043" s="228">
        <f>IF(N1043="snížená",J1043,0)</f>
        <v>0</v>
      </c>
      <c r="BG1043" s="228">
        <f>IF(N1043="zákl. přenesená",J1043,0)</f>
        <v>0</v>
      </c>
      <c r="BH1043" s="228">
        <f>IF(N1043="sníž. přenesená",J1043,0)</f>
        <v>0</v>
      </c>
      <c r="BI1043" s="228">
        <f>IF(N1043="nulová",J1043,0)</f>
        <v>0</v>
      </c>
      <c r="BJ1043" s="20" t="s">
        <v>85</v>
      </c>
      <c r="BK1043" s="228">
        <f>ROUND(I1043*H1043,2)</f>
        <v>0</v>
      </c>
      <c r="BL1043" s="20" t="s">
        <v>355</v>
      </c>
      <c r="BM1043" s="227" t="s">
        <v>844</v>
      </c>
    </row>
    <row r="1044" s="2" customFormat="1">
      <c r="A1044" s="42"/>
      <c r="B1044" s="43"/>
      <c r="C1044" s="44"/>
      <c r="D1044" s="229" t="s">
        <v>151</v>
      </c>
      <c r="E1044" s="44"/>
      <c r="F1044" s="230" t="s">
        <v>845</v>
      </c>
      <c r="G1044" s="44"/>
      <c r="H1044" s="44"/>
      <c r="I1044" s="231"/>
      <c r="J1044" s="44"/>
      <c r="K1044" s="44"/>
      <c r="L1044" s="48"/>
      <c r="M1044" s="232"/>
      <c r="N1044" s="233"/>
      <c r="O1044" s="88"/>
      <c r="P1044" s="88"/>
      <c r="Q1044" s="88"/>
      <c r="R1044" s="88"/>
      <c r="S1044" s="88"/>
      <c r="T1044" s="89"/>
      <c r="U1044" s="42"/>
      <c r="V1044" s="42"/>
      <c r="W1044" s="42"/>
      <c r="X1044" s="42"/>
      <c r="Y1044" s="42"/>
      <c r="Z1044" s="42"/>
      <c r="AA1044" s="42"/>
      <c r="AB1044" s="42"/>
      <c r="AC1044" s="42"/>
      <c r="AD1044" s="42"/>
      <c r="AE1044" s="42"/>
      <c r="AT1044" s="20" t="s">
        <v>151</v>
      </c>
      <c r="AU1044" s="20" t="s">
        <v>87</v>
      </c>
    </row>
    <row r="1045" s="13" customFormat="1">
      <c r="A1045" s="13"/>
      <c r="B1045" s="234"/>
      <c r="C1045" s="235"/>
      <c r="D1045" s="236" t="s">
        <v>153</v>
      </c>
      <c r="E1045" s="237" t="s">
        <v>32</v>
      </c>
      <c r="F1045" s="238" t="s">
        <v>846</v>
      </c>
      <c r="G1045" s="235"/>
      <c r="H1045" s="237" t="s">
        <v>32</v>
      </c>
      <c r="I1045" s="239"/>
      <c r="J1045" s="235"/>
      <c r="K1045" s="235"/>
      <c r="L1045" s="240"/>
      <c r="M1045" s="241"/>
      <c r="N1045" s="242"/>
      <c r="O1045" s="242"/>
      <c r="P1045" s="242"/>
      <c r="Q1045" s="242"/>
      <c r="R1045" s="242"/>
      <c r="S1045" s="242"/>
      <c r="T1045" s="243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4" t="s">
        <v>153</v>
      </c>
      <c r="AU1045" s="244" t="s">
        <v>87</v>
      </c>
      <c r="AV1045" s="13" t="s">
        <v>85</v>
      </c>
      <c r="AW1045" s="13" t="s">
        <v>39</v>
      </c>
      <c r="AX1045" s="13" t="s">
        <v>78</v>
      </c>
      <c r="AY1045" s="244" t="s">
        <v>141</v>
      </c>
    </row>
    <row r="1046" s="13" customFormat="1">
      <c r="A1046" s="13"/>
      <c r="B1046" s="234"/>
      <c r="C1046" s="235"/>
      <c r="D1046" s="236" t="s">
        <v>153</v>
      </c>
      <c r="E1046" s="237" t="s">
        <v>32</v>
      </c>
      <c r="F1046" s="238" t="s">
        <v>847</v>
      </c>
      <c r="G1046" s="235"/>
      <c r="H1046" s="237" t="s">
        <v>32</v>
      </c>
      <c r="I1046" s="239"/>
      <c r="J1046" s="235"/>
      <c r="K1046" s="235"/>
      <c r="L1046" s="240"/>
      <c r="M1046" s="241"/>
      <c r="N1046" s="242"/>
      <c r="O1046" s="242"/>
      <c r="P1046" s="242"/>
      <c r="Q1046" s="242"/>
      <c r="R1046" s="242"/>
      <c r="S1046" s="242"/>
      <c r="T1046" s="24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4" t="s">
        <v>153</v>
      </c>
      <c r="AU1046" s="244" t="s">
        <v>87</v>
      </c>
      <c r="AV1046" s="13" t="s">
        <v>85</v>
      </c>
      <c r="AW1046" s="13" t="s">
        <v>39</v>
      </c>
      <c r="AX1046" s="13" t="s">
        <v>78</v>
      </c>
      <c r="AY1046" s="244" t="s">
        <v>141</v>
      </c>
    </row>
    <row r="1047" s="14" customFormat="1">
      <c r="A1047" s="14"/>
      <c r="B1047" s="245"/>
      <c r="C1047" s="246"/>
      <c r="D1047" s="236" t="s">
        <v>153</v>
      </c>
      <c r="E1047" s="247" t="s">
        <v>32</v>
      </c>
      <c r="F1047" s="248" t="s">
        <v>848</v>
      </c>
      <c r="G1047" s="246"/>
      <c r="H1047" s="249">
        <v>3.9399999999999999</v>
      </c>
      <c r="I1047" s="250"/>
      <c r="J1047" s="246"/>
      <c r="K1047" s="246"/>
      <c r="L1047" s="251"/>
      <c r="M1047" s="252"/>
      <c r="N1047" s="253"/>
      <c r="O1047" s="253"/>
      <c r="P1047" s="253"/>
      <c r="Q1047" s="253"/>
      <c r="R1047" s="253"/>
      <c r="S1047" s="253"/>
      <c r="T1047" s="254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5" t="s">
        <v>153</v>
      </c>
      <c r="AU1047" s="255" t="s">
        <v>87</v>
      </c>
      <c r="AV1047" s="14" t="s">
        <v>87</v>
      </c>
      <c r="AW1047" s="14" t="s">
        <v>39</v>
      </c>
      <c r="AX1047" s="14" t="s">
        <v>85</v>
      </c>
      <c r="AY1047" s="255" t="s">
        <v>141</v>
      </c>
    </row>
    <row r="1048" s="2" customFormat="1" ht="24.15" customHeight="1">
      <c r="A1048" s="42"/>
      <c r="B1048" s="43"/>
      <c r="C1048" s="216" t="s">
        <v>849</v>
      </c>
      <c r="D1048" s="216" t="s">
        <v>144</v>
      </c>
      <c r="E1048" s="217" t="s">
        <v>850</v>
      </c>
      <c r="F1048" s="218" t="s">
        <v>851</v>
      </c>
      <c r="G1048" s="219" t="s">
        <v>250</v>
      </c>
      <c r="H1048" s="220">
        <v>257.22500000000002</v>
      </c>
      <c r="I1048" s="221"/>
      <c r="J1048" s="222">
        <f>ROUND(I1048*H1048,2)</f>
        <v>0</v>
      </c>
      <c r="K1048" s="218" t="s">
        <v>148</v>
      </c>
      <c r="L1048" s="48"/>
      <c r="M1048" s="223" t="s">
        <v>32</v>
      </c>
      <c r="N1048" s="224" t="s">
        <v>49</v>
      </c>
      <c r="O1048" s="88"/>
      <c r="P1048" s="225">
        <f>O1048*H1048</f>
        <v>0</v>
      </c>
      <c r="Q1048" s="225">
        <v>0.00197</v>
      </c>
      <c r="R1048" s="225">
        <f>Q1048*H1048</f>
        <v>0.50673325000000002</v>
      </c>
      <c r="S1048" s="225">
        <v>0</v>
      </c>
      <c r="T1048" s="226">
        <f>S1048*H1048</f>
        <v>0</v>
      </c>
      <c r="U1048" s="42"/>
      <c r="V1048" s="42"/>
      <c r="W1048" s="42"/>
      <c r="X1048" s="42"/>
      <c r="Y1048" s="42"/>
      <c r="Z1048" s="42"/>
      <c r="AA1048" s="42"/>
      <c r="AB1048" s="42"/>
      <c r="AC1048" s="42"/>
      <c r="AD1048" s="42"/>
      <c r="AE1048" s="42"/>
      <c r="AR1048" s="227" t="s">
        <v>355</v>
      </c>
      <c r="AT1048" s="227" t="s">
        <v>144</v>
      </c>
      <c r="AU1048" s="227" t="s">
        <v>87</v>
      </c>
      <c r="AY1048" s="20" t="s">
        <v>141</v>
      </c>
      <c r="BE1048" s="228">
        <f>IF(N1048="základní",J1048,0)</f>
        <v>0</v>
      </c>
      <c r="BF1048" s="228">
        <f>IF(N1048="snížená",J1048,0)</f>
        <v>0</v>
      </c>
      <c r="BG1048" s="228">
        <f>IF(N1048="zákl. přenesená",J1048,0)</f>
        <v>0</v>
      </c>
      <c r="BH1048" s="228">
        <f>IF(N1048="sníž. přenesená",J1048,0)</f>
        <v>0</v>
      </c>
      <c r="BI1048" s="228">
        <f>IF(N1048="nulová",J1048,0)</f>
        <v>0</v>
      </c>
      <c r="BJ1048" s="20" t="s">
        <v>85</v>
      </c>
      <c r="BK1048" s="228">
        <f>ROUND(I1048*H1048,2)</f>
        <v>0</v>
      </c>
      <c r="BL1048" s="20" t="s">
        <v>355</v>
      </c>
      <c r="BM1048" s="227" t="s">
        <v>852</v>
      </c>
    </row>
    <row r="1049" s="2" customFormat="1">
      <c r="A1049" s="42"/>
      <c r="B1049" s="43"/>
      <c r="C1049" s="44"/>
      <c r="D1049" s="229" t="s">
        <v>151</v>
      </c>
      <c r="E1049" s="44"/>
      <c r="F1049" s="230" t="s">
        <v>853</v>
      </c>
      <c r="G1049" s="44"/>
      <c r="H1049" s="44"/>
      <c r="I1049" s="231"/>
      <c r="J1049" s="44"/>
      <c r="K1049" s="44"/>
      <c r="L1049" s="48"/>
      <c r="M1049" s="232"/>
      <c r="N1049" s="233"/>
      <c r="O1049" s="88"/>
      <c r="P1049" s="88"/>
      <c r="Q1049" s="88"/>
      <c r="R1049" s="88"/>
      <c r="S1049" s="88"/>
      <c r="T1049" s="89"/>
      <c r="U1049" s="42"/>
      <c r="V1049" s="42"/>
      <c r="W1049" s="42"/>
      <c r="X1049" s="42"/>
      <c r="Y1049" s="42"/>
      <c r="Z1049" s="42"/>
      <c r="AA1049" s="42"/>
      <c r="AB1049" s="42"/>
      <c r="AC1049" s="42"/>
      <c r="AD1049" s="42"/>
      <c r="AE1049" s="42"/>
      <c r="AT1049" s="20" t="s">
        <v>151</v>
      </c>
      <c r="AU1049" s="20" t="s">
        <v>87</v>
      </c>
    </row>
    <row r="1050" s="13" customFormat="1">
      <c r="A1050" s="13"/>
      <c r="B1050" s="234"/>
      <c r="C1050" s="235"/>
      <c r="D1050" s="236" t="s">
        <v>153</v>
      </c>
      <c r="E1050" s="237" t="s">
        <v>32</v>
      </c>
      <c r="F1050" s="238" t="s">
        <v>846</v>
      </c>
      <c r="G1050" s="235"/>
      <c r="H1050" s="237" t="s">
        <v>32</v>
      </c>
      <c r="I1050" s="239"/>
      <c r="J1050" s="235"/>
      <c r="K1050" s="235"/>
      <c r="L1050" s="240"/>
      <c r="M1050" s="241"/>
      <c r="N1050" s="242"/>
      <c r="O1050" s="242"/>
      <c r="P1050" s="242"/>
      <c r="Q1050" s="242"/>
      <c r="R1050" s="242"/>
      <c r="S1050" s="242"/>
      <c r="T1050" s="243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4" t="s">
        <v>153</v>
      </c>
      <c r="AU1050" s="244" t="s">
        <v>87</v>
      </c>
      <c r="AV1050" s="13" t="s">
        <v>85</v>
      </c>
      <c r="AW1050" s="13" t="s">
        <v>39</v>
      </c>
      <c r="AX1050" s="13" t="s">
        <v>78</v>
      </c>
      <c r="AY1050" s="244" t="s">
        <v>141</v>
      </c>
    </row>
    <row r="1051" s="13" customFormat="1">
      <c r="A1051" s="13"/>
      <c r="B1051" s="234"/>
      <c r="C1051" s="235"/>
      <c r="D1051" s="236" t="s">
        <v>153</v>
      </c>
      <c r="E1051" s="237" t="s">
        <v>32</v>
      </c>
      <c r="F1051" s="238" t="s">
        <v>854</v>
      </c>
      <c r="G1051" s="235"/>
      <c r="H1051" s="237" t="s">
        <v>32</v>
      </c>
      <c r="I1051" s="239"/>
      <c r="J1051" s="235"/>
      <c r="K1051" s="235"/>
      <c r="L1051" s="240"/>
      <c r="M1051" s="241"/>
      <c r="N1051" s="242"/>
      <c r="O1051" s="242"/>
      <c r="P1051" s="242"/>
      <c r="Q1051" s="242"/>
      <c r="R1051" s="242"/>
      <c r="S1051" s="242"/>
      <c r="T1051" s="243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4" t="s">
        <v>153</v>
      </c>
      <c r="AU1051" s="244" t="s">
        <v>87</v>
      </c>
      <c r="AV1051" s="13" t="s">
        <v>85</v>
      </c>
      <c r="AW1051" s="13" t="s">
        <v>39</v>
      </c>
      <c r="AX1051" s="13" t="s">
        <v>78</v>
      </c>
      <c r="AY1051" s="244" t="s">
        <v>141</v>
      </c>
    </row>
    <row r="1052" s="14" customFormat="1">
      <c r="A1052" s="14"/>
      <c r="B1052" s="245"/>
      <c r="C1052" s="246"/>
      <c r="D1052" s="236" t="s">
        <v>153</v>
      </c>
      <c r="E1052" s="247" t="s">
        <v>32</v>
      </c>
      <c r="F1052" s="248" t="s">
        <v>855</v>
      </c>
      <c r="G1052" s="246"/>
      <c r="H1052" s="249">
        <v>35.82</v>
      </c>
      <c r="I1052" s="250"/>
      <c r="J1052" s="246"/>
      <c r="K1052" s="246"/>
      <c r="L1052" s="251"/>
      <c r="M1052" s="252"/>
      <c r="N1052" s="253"/>
      <c r="O1052" s="253"/>
      <c r="P1052" s="253"/>
      <c r="Q1052" s="253"/>
      <c r="R1052" s="253"/>
      <c r="S1052" s="253"/>
      <c r="T1052" s="254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5" t="s">
        <v>153</v>
      </c>
      <c r="AU1052" s="255" t="s">
        <v>87</v>
      </c>
      <c r="AV1052" s="14" t="s">
        <v>87</v>
      </c>
      <c r="AW1052" s="14" t="s">
        <v>39</v>
      </c>
      <c r="AX1052" s="14" t="s">
        <v>78</v>
      </c>
      <c r="AY1052" s="255" t="s">
        <v>141</v>
      </c>
    </row>
    <row r="1053" s="13" customFormat="1">
      <c r="A1053" s="13"/>
      <c r="B1053" s="234"/>
      <c r="C1053" s="235"/>
      <c r="D1053" s="236" t="s">
        <v>153</v>
      </c>
      <c r="E1053" s="237" t="s">
        <v>32</v>
      </c>
      <c r="F1053" s="238" t="s">
        <v>856</v>
      </c>
      <c r="G1053" s="235"/>
      <c r="H1053" s="237" t="s">
        <v>32</v>
      </c>
      <c r="I1053" s="239"/>
      <c r="J1053" s="235"/>
      <c r="K1053" s="235"/>
      <c r="L1053" s="240"/>
      <c r="M1053" s="241"/>
      <c r="N1053" s="242"/>
      <c r="O1053" s="242"/>
      <c r="P1053" s="242"/>
      <c r="Q1053" s="242"/>
      <c r="R1053" s="242"/>
      <c r="S1053" s="242"/>
      <c r="T1053" s="24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4" t="s">
        <v>153</v>
      </c>
      <c r="AU1053" s="244" t="s">
        <v>87</v>
      </c>
      <c r="AV1053" s="13" t="s">
        <v>85</v>
      </c>
      <c r="AW1053" s="13" t="s">
        <v>39</v>
      </c>
      <c r="AX1053" s="13" t="s">
        <v>78</v>
      </c>
      <c r="AY1053" s="244" t="s">
        <v>141</v>
      </c>
    </row>
    <row r="1054" s="14" customFormat="1">
      <c r="A1054" s="14"/>
      <c r="B1054" s="245"/>
      <c r="C1054" s="246"/>
      <c r="D1054" s="236" t="s">
        <v>153</v>
      </c>
      <c r="E1054" s="247" t="s">
        <v>32</v>
      </c>
      <c r="F1054" s="248" t="s">
        <v>857</v>
      </c>
      <c r="G1054" s="246"/>
      <c r="H1054" s="249">
        <v>25.27</v>
      </c>
      <c r="I1054" s="250"/>
      <c r="J1054" s="246"/>
      <c r="K1054" s="246"/>
      <c r="L1054" s="251"/>
      <c r="M1054" s="252"/>
      <c r="N1054" s="253"/>
      <c r="O1054" s="253"/>
      <c r="P1054" s="253"/>
      <c r="Q1054" s="253"/>
      <c r="R1054" s="253"/>
      <c r="S1054" s="253"/>
      <c r="T1054" s="254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5" t="s">
        <v>153</v>
      </c>
      <c r="AU1054" s="255" t="s">
        <v>87</v>
      </c>
      <c r="AV1054" s="14" t="s">
        <v>87</v>
      </c>
      <c r="AW1054" s="14" t="s">
        <v>39</v>
      </c>
      <c r="AX1054" s="14" t="s">
        <v>78</v>
      </c>
      <c r="AY1054" s="255" t="s">
        <v>141</v>
      </c>
    </row>
    <row r="1055" s="13" customFormat="1">
      <c r="A1055" s="13"/>
      <c r="B1055" s="234"/>
      <c r="C1055" s="235"/>
      <c r="D1055" s="236" t="s">
        <v>153</v>
      </c>
      <c r="E1055" s="237" t="s">
        <v>32</v>
      </c>
      <c r="F1055" s="238" t="s">
        <v>858</v>
      </c>
      <c r="G1055" s="235"/>
      <c r="H1055" s="237" t="s">
        <v>32</v>
      </c>
      <c r="I1055" s="239"/>
      <c r="J1055" s="235"/>
      <c r="K1055" s="235"/>
      <c r="L1055" s="240"/>
      <c r="M1055" s="241"/>
      <c r="N1055" s="242"/>
      <c r="O1055" s="242"/>
      <c r="P1055" s="242"/>
      <c r="Q1055" s="242"/>
      <c r="R1055" s="242"/>
      <c r="S1055" s="242"/>
      <c r="T1055" s="243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4" t="s">
        <v>153</v>
      </c>
      <c r="AU1055" s="244" t="s">
        <v>87</v>
      </c>
      <c r="AV1055" s="13" t="s">
        <v>85</v>
      </c>
      <c r="AW1055" s="13" t="s">
        <v>39</v>
      </c>
      <c r="AX1055" s="13" t="s">
        <v>78</v>
      </c>
      <c r="AY1055" s="244" t="s">
        <v>141</v>
      </c>
    </row>
    <row r="1056" s="14" customFormat="1">
      <c r="A1056" s="14"/>
      <c r="B1056" s="245"/>
      <c r="C1056" s="246"/>
      <c r="D1056" s="236" t="s">
        <v>153</v>
      </c>
      <c r="E1056" s="247" t="s">
        <v>32</v>
      </c>
      <c r="F1056" s="248" t="s">
        <v>859</v>
      </c>
      <c r="G1056" s="246"/>
      <c r="H1056" s="249">
        <v>33.479999999999997</v>
      </c>
      <c r="I1056" s="250"/>
      <c r="J1056" s="246"/>
      <c r="K1056" s="246"/>
      <c r="L1056" s="251"/>
      <c r="M1056" s="252"/>
      <c r="N1056" s="253"/>
      <c r="O1056" s="253"/>
      <c r="P1056" s="253"/>
      <c r="Q1056" s="253"/>
      <c r="R1056" s="253"/>
      <c r="S1056" s="253"/>
      <c r="T1056" s="254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5" t="s">
        <v>153</v>
      </c>
      <c r="AU1056" s="255" t="s">
        <v>87</v>
      </c>
      <c r="AV1056" s="14" t="s">
        <v>87</v>
      </c>
      <c r="AW1056" s="14" t="s">
        <v>39</v>
      </c>
      <c r="AX1056" s="14" t="s">
        <v>78</v>
      </c>
      <c r="AY1056" s="255" t="s">
        <v>141</v>
      </c>
    </row>
    <row r="1057" s="13" customFormat="1">
      <c r="A1057" s="13"/>
      <c r="B1057" s="234"/>
      <c r="C1057" s="235"/>
      <c r="D1057" s="236" t="s">
        <v>153</v>
      </c>
      <c r="E1057" s="237" t="s">
        <v>32</v>
      </c>
      <c r="F1057" s="238" t="s">
        <v>860</v>
      </c>
      <c r="G1057" s="235"/>
      <c r="H1057" s="237" t="s">
        <v>32</v>
      </c>
      <c r="I1057" s="239"/>
      <c r="J1057" s="235"/>
      <c r="K1057" s="235"/>
      <c r="L1057" s="240"/>
      <c r="M1057" s="241"/>
      <c r="N1057" s="242"/>
      <c r="O1057" s="242"/>
      <c r="P1057" s="242"/>
      <c r="Q1057" s="242"/>
      <c r="R1057" s="242"/>
      <c r="S1057" s="242"/>
      <c r="T1057" s="243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4" t="s">
        <v>153</v>
      </c>
      <c r="AU1057" s="244" t="s">
        <v>87</v>
      </c>
      <c r="AV1057" s="13" t="s">
        <v>85</v>
      </c>
      <c r="AW1057" s="13" t="s">
        <v>39</v>
      </c>
      <c r="AX1057" s="13" t="s">
        <v>78</v>
      </c>
      <c r="AY1057" s="244" t="s">
        <v>141</v>
      </c>
    </row>
    <row r="1058" s="14" customFormat="1">
      <c r="A1058" s="14"/>
      <c r="B1058" s="245"/>
      <c r="C1058" s="246"/>
      <c r="D1058" s="236" t="s">
        <v>153</v>
      </c>
      <c r="E1058" s="247" t="s">
        <v>32</v>
      </c>
      <c r="F1058" s="248" t="s">
        <v>861</v>
      </c>
      <c r="G1058" s="246"/>
      <c r="H1058" s="249">
        <v>2.2400000000000002</v>
      </c>
      <c r="I1058" s="250"/>
      <c r="J1058" s="246"/>
      <c r="K1058" s="246"/>
      <c r="L1058" s="251"/>
      <c r="M1058" s="252"/>
      <c r="N1058" s="253"/>
      <c r="O1058" s="253"/>
      <c r="P1058" s="253"/>
      <c r="Q1058" s="253"/>
      <c r="R1058" s="253"/>
      <c r="S1058" s="253"/>
      <c r="T1058" s="254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5" t="s">
        <v>153</v>
      </c>
      <c r="AU1058" s="255" t="s">
        <v>87</v>
      </c>
      <c r="AV1058" s="14" t="s">
        <v>87</v>
      </c>
      <c r="AW1058" s="14" t="s">
        <v>39</v>
      </c>
      <c r="AX1058" s="14" t="s">
        <v>78</v>
      </c>
      <c r="AY1058" s="255" t="s">
        <v>141</v>
      </c>
    </row>
    <row r="1059" s="13" customFormat="1">
      <c r="A1059" s="13"/>
      <c r="B1059" s="234"/>
      <c r="C1059" s="235"/>
      <c r="D1059" s="236" t="s">
        <v>153</v>
      </c>
      <c r="E1059" s="237" t="s">
        <v>32</v>
      </c>
      <c r="F1059" s="238" t="s">
        <v>862</v>
      </c>
      <c r="G1059" s="235"/>
      <c r="H1059" s="237" t="s">
        <v>32</v>
      </c>
      <c r="I1059" s="239"/>
      <c r="J1059" s="235"/>
      <c r="K1059" s="235"/>
      <c r="L1059" s="240"/>
      <c r="M1059" s="241"/>
      <c r="N1059" s="242"/>
      <c r="O1059" s="242"/>
      <c r="P1059" s="242"/>
      <c r="Q1059" s="242"/>
      <c r="R1059" s="242"/>
      <c r="S1059" s="242"/>
      <c r="T1059" s="24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44" t="s">
        <v>153</v>
      </c>
      <c r="AU1059" s="244" t="s">
        <v>87</v>
      </c>
      <c r="AV1059" s="13" t="s">
        <v>85</v>
      </c>
      <c r="AW1059" s="13" t="s">
        <v>39</v>
      </c>
      <c r="AX1059" s="13" t="s">
        <v>78</v>
      </c>
      <c r="AY1059" s="244" t="s">
        <v>141</v>
      </c>
    </row>
    <row r="1060" s="14" customFormat="1">
      <c r="A1060" s="14"/>
      <c r="B1060" s="245"/>
      <c r="C1060" s="246"/>
      <c r="D1060" s="236" t="s">
        <v>153</v>
      </c>
      <c r="E1060" s="247" t="s">
        <v>32</v>
      </c>
      <c r="F1060" s="248" t="s">
        <v>863</v>
      </c>
      <c r="G1060" s="246"/>
      <c r="H1060" s="249">
        <v>13.199999999999999</v>
      </c>
      <c r="I1060" s="250"/>
      <c r="J1060" s="246"/>
      <c r="K1060" s="246"/>
      <c r="L1060" s="251"/>
      <c r="M1060" s="252"/>
      <c r="N1060" s="253"/>
      <c r="O1060" s="253"/>
      <c r="P1060" s="253"/>
      <c r="Q1060" s="253"/>
      <c r="R1060" s="253"/>
      <c r="S1060" s="253"/>
      <c r="T1060" s="254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5" t="s">
        <v>153</v>
      </c>
      <c r="AU1060" s="255" t="s">
        <v>87</v>
      </c>
      <c r="AV1060" s="14" t="s">
        <v>87</v>
      </c>
      <c r="AW1060" s="14" t="s">
        <v>39</v>
      </c>
      <c r="AX1060" s="14" t="s">
        <v>78</v>
      </c>
      <c r="AY1060" s="255" t="s">
        <v>141</v>
      </c>
    </row>
    <row r="1061" s="13" customFormat="1">
      <c r="A1061" s="13"/>
      <c r="B1061" s="234"/>
      <c r="C1061" s="235"/>
      <c r="D1061" s="236" t="s">
        <v>153</v>
      </c>
      <c r="E1061" s="237" t="s">
        <v>32</v>
      </c>
      <c r="F1061" s="238" t="s">
        <v>864</v>
      </c>
      <c r="G1061" s="235"/>
      <c r="H1061" s="237" t="s">
        <v>32</v>
      </c>
      <c r="I1061" s="239"/>
      <c r="J1061" s="235"/>
      <c r="K1061" s="235"/>
      <c r="L1061" s="240"/>
      <c r="M1061" s="241"/>
      <c r="N1061" s="242"/>
      <c r="O1061" s="242"/>
      <c r="P1061" s="242"/>
      <c r="Q1061" s="242"/>
      <c r="R1061" s="242"/>
      <c r="S1061" s="242"/>
      <c r="T1061" s="24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44" t="s">
        <v>153</v>
      </c>
      <c r="AU1061" s="244" t="s">
        <v>87</v>
      </c>
      <c r="AV1061" s="13" t="s">
        <v>85</v>
      </c>
      <c r="AW1061" s="13" t="s">
        <v>39</v>
      </c>
      <c r="AX1061" s="13" t="s">
        <v>78</v>
      </c>
      <c r="AY1061" s="244" t="s">
        <v>141</v>
      </c>
    </row>
    <row r="1062" s="14" customFormat="1">
      <c r="A1062" s="14"/>
      <c r="B1062" s="245"/>
      <c r="C1062" s="246"/>
      <c r="D1062" s="236" t="s">
        <v>153</v>
      </c>
      <c r="E1062" s="247" t="s">
        <v>32</v>
      </c>
      <c r="F1062" s="248" t="s">
        <v>865</v>
      </c>
      <c r="G1062" s="246"/>
      <c r="H1062" s="249">
        <v>8.8800000000000008</v>
      </c>
      <c r="I1062" s="250"/>
      <c r="J1062" s="246"/>
      <c r="K1062" s="246"/>
      <c r="L1062" s="251"/>
      <c r="M1062" s="252"/>
      <c r="N1062" s="253"/>
      <c r="O1062" s="253"/>
      <c r="P1062" s="253"/>
      <c r="Q1062" s="253"/>
      <c r="R1062" s="253"/>
      <c r="S1062" s="253"/>
      <c r="T1062" s="254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5" t="s">
        <v>153</v>
      </c>
      <c r="AU1062" s="255" t="s">
        <v>87</v>
      </c>
      <c r="AV1062" s="14" t="s">
        <v>87</v>
      </c>
      <c r="AW1062" s="14" t="s">
        <v>39</v>
      </c>
      <c r="AX1062" s="14" t="s">
        <v>78</v>
      </c>
      <c r="AY1062" s="255" t="s">
        <v>141</v>
      </c>
    </row>
    <row r="1063" s="13" customFormat="1">
      <c r="A1063" s="13"/>
      <c r="B1063" s="234"/>
      <c r="C1063" s="235"/>
      <c r="D1063" s="236" t="s">
        <v>153</v>
      </c>
      <c r="E1063" s="237" t="s">
        <v>32</v>
      </c>
      <c r="F1063" s="238" t="s">
        <v>866</v>
      </c>
      <c r="G1063" s="235"/>
      <c r="H1063" s="237" t="s">
        <v>32</v>
      </c>
      <c r="I1063" s="239"/>
      <c r="J1063" s="235"/>
      <c r="K1063" s="235"/>
      <c r="L1063" s="240"/>
      <c r="M1063" s="241"/>
      <c r="N1063" s="242"/>
      <c r="O1063" s="242"/>
      <c r="P1063" s="242"/>
      <c r="Q1063" s="242"/>
      <c r="R1063" s="242"/>
      <c r="S1063" s="242"/>
      <c r="T1063" s="243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44" t="s">
        <v>153</v>
      </c>
      <c r="AU1063" s="244" t="s">
        <v>87</v>
      </c>
      <c r="AV1063" s="13" t="s">
        <v>85</v>
      </c>
      <c r="AW1063" s="13" t="s">
        <v>39</v>
      </c>
      <c r="AX1063" s="13" t="s">
        <v>78</v>
      </c>
      <c r="AY1063" s="244" t="s">
        <v>141</v>
      </c>
    </row>
    <row r="1064" s="14" customFormat="1">
      <c r="A1064" s="14"/>
      <c r="B1064" s="245"/>
      <c r="C1064" s="246"/>
      <c r="D1064" s="236" t="s">
        <v>153</v>
      </c>
      <c r="E1064" s="247" t="s">
        <v>32</v>
      </c>
      <c r="F1064" s="248" t="s">
        <v>867</v>
      </c>
      <c r="G1064" s="246"/>
      <c r="H1064" s="249">
        <v>8.6400000000000006</v>
      </c>
      <c r="I1064" s="250"/>
      <c r="J1064" s="246"/>
      <c r="K1064" s="246"/>
      <c r="L1064" s="251"/>
      <c r="M1064" s="252"/>
      <c r="N1064" s="253"/>
      <c r="O1064" s="253"/>
      <c r="P1064" s="253"/>
      <c r="Q1064" s="253"/>
      <c r="R1064" s="253"/>
      <c r="S1064" s="253"/>
      <c r="T1064" s="254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5" t="s">
        <v>153</v>
      </c>
      <c r="AU1064" s="255" t="s">
        <v>87</v>
      </c>
      <c r="AV1064" s="14" t="s">
        <v>87</v>
      </c>
      <c r="AW1064" s="14" t="s">
        <v>39</v>
      </c>
      <c r="AX1064" s="14" t="s">
        <v>78</v>
      </c>
      <c r="AY1064" s="255" t="s">
        <v>141</v>
      </c>
    </row>
    <row r="1065" s="13" customFormat="1">
      <c r="A1065" s="13"/>
      <c r="B1065" s="234"/>
      <c r="C1065" s="235"/>
      <c r="D1065" s="236" t="s">
        <v>153</v>
      </c>
      <c r="E1065" s="237" t="s">
        <v>32</v>
      </c>
      <c r="F1065" s="238" t="s">
        <v>868</v>
      </c>
      <c r="G1065" s="235"/>
      <c r="H1065" s="237" t="s">
        <v>32</v>
      </c>
      <c r="I1065" s="239"/>
      <c r="J1065" s="235"/>
      <c r="K1065" s="235"/>
      <c r="L1065" s="240"/>
      <c r="M1065" s="241"/>
      <c r="N1065" s="242"/>
      <c r="O1065" s="242"/>
      <c r="P1065" s="242"/>
      <c r="Q1065" s="242"/>
      <c r="R1065" s="242"/>
      <c r="S1065" s="242"/>
      <c r="T1065" s="243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4" t="s">
        <v>153</v>
      </c>
      <c r="AU1065" s="244" t="s">
        <v>87</v>
      </c>
      <c r="AV1065" s="13" t="s">
        <v>85</v>
      </c>
      <c r="AW1065" s="13" t="s">
        <v>39</v>
      </c>
      <c r="AX1065" s="13" t="s">
        <v>78</v>
      </c>
      <c r="AY1065" s="244" t="s">
        <v>141</v>
      </c>
    </row>
    <row r="1066" s="14" customFormat="1">
      <c r="A1066" s="14"/>
      <c r="B1066" s="245"/>
      <c r="C1066" s="246"/>
      <c r="D1066" s="236" t="s">
        <v>153</v>
      </c>
      <c r="E1066" s="247" t="s">
        <v>32</v>
      </c>
      <c r="F1066" s="248" t="s">
        <v>869</v>
      </c>
      <c r="G1066" s="246"/>
      <c r="H1066" s="249">
        <v>7.6200000000000001</v>
      </c>
      <c r="I1066" s="250"/>
      <c r="J1066" s="246"/>
      <c r="K1066" s="246"/>
      <c r="L1066" s="251"/>
      <c r="M1066" s="252"/>
      <c r="N1066" s="253"/>
      <c r="O1066" s="253"/>
      <c r="P1066" s="253"/>
      <c r="Q1066" s="253"/>
      <c r="R1066" s="253"/>
      <c r="S1066" s="253"/>
      <c r="T1066" s="254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5" t="s">
        <v>153</v>
      </c>
      <c r="AU1066" s="255" t="s">
        <v>87</v>
      </c>
      <c r="AV1066" s="14" t="s">
        <v>87</v>
      </c>
      <c r="AW1066" s="14" t="s">
        <v>39</v>
      </c>
      <c r="AX1066" s="14" t="s">
        <v>78</v>
      </c>
      <c r="AY1066" s="255" t="s">
        <v>141</v>
      </c>
    </row>
    <row r="1067" s="13" customFormat="1">
      <c r="A1067" s="13"/>
      <c r="B1067" s="234"/>
      <c r="C1067" s="235"/>
      <c r="D1067" s="236" t="s">
        <v>153</v>
      </c>
      <c r="E1067" s="237" t="s">
        <v>32</v>
      </c>
      <c r="F1067" s="238" t="s">
        <v>870</v>
      </c>
      <c r="G1067" s="235"/>
      <c r="H1067" s="237" t="s">
        <v>32</v>
      </c>
      <c r="I1067" s="239"/>
      <c r="J1067" s="235"/>
      <c r="K1067" s="235"/>
      <c r="L1067" s="240"/>
      <c r="M1067" s="241"/>
      <c r="N1067" s="242"/>
      <c r="O1067" s="242"/>
      <c r="P1067" s="242"/>
      <c r="Q1067" s="242"/>
      <c r="R1067" s="242"/>
      <c r="S1067" s="242"/>
      <c r="T1067" s="24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44" t="s">
        <v>153</v>
      </c>
      <c r="AU1067" s="244" t="s">
        <v>87</v>
      </c>
      <c r="AV1067" s="13" t="s">
        <v>85</v>
      </c>
      <c r="AW1067" s="13" t="s">
        <v>39</v>
      </c>
      <c r="AX1067" s="13" t="s">
        <v>78</v>
      </c>
      <c r="AY1067" s="244" t="s">
        <v>141</v>
      </c>
    </row>
    <row r="1068" s="14" customFormat="1">
      <c r="A1068" s="14"/>
      <c r="B1068" s="245"/>
      <c r="C1068" s="246"/>
      <c r="D1068" s="236" t="s">
        <v>153</v>
      </c>
      <c r="E1068" s="247" t="s">
        <v>32</v>
      </c>
      <c r="F1068" s="248" t="s">
        <v>871</v>
      </c>
      <c r="G1068" s="246"/>
      <c r="H1068" s="249">
        <v>1.27</v>
      </c>
      <c r="I1068" s="250"/>
      <c r="J1068" s="246"/>
      <c r="K1068" s="246"/>
      <c r="L1068" s="251"/>
      <c r="M1068" s="252"/>
      <c r="N1068" s="253"/>
      <c r="O1068" s="253"/>
      <c r="P1068" s="253"/>
      <c r="Q1068" s="253"/>
      <c r="R1068" s="253"/>
      <c r="S1068" s="253"/>
      <c r="T1068" s="254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5" t="s">
        <v>153</v>
      </c>
      <c r="AU1068" s="255" t="s">
        <v>87</v>
      </c>
      <c r="AV1068" s="14" t="s">
        <v>87</v>
      </c>
      <c r="AW1068" s="14" t="s">
        <v>39</v>
      </c>
      <c r="AX1068" s="14" t="s">
        <v>78</v>
      </c>
      <c r="AY1068" s="255" t="s">
        <v>141</v>
      </c>
    </row>
    <row r="1069" s="13" customFormat="1">
      <c r="A1069" s="13"/>
      <c r="B1069" s="234"/>
      <c r="C1069" s="235"/>
      <c r="D1069" s="236" t="s">
        <v>153</v>
      </c>
      <c r="E1069" s="237" t="s">
        <v>32</v>
      </c>
      <c r="F1069" s="238" t="s">
        <v>872</v>
      </c>
      <c r="G1069" s="235"/>
      <c r="H1069" s="237" t="s">
        <v>32</v>
      </c>
      <c r="I1069" s="239"/>
      <c r="J1069" s="235"/>
      <c r="K1069" s="235"/>
      <c r="L1069" s="240"/>
      <c r="M1069" s="241"/>
      <c r="N1069" s="242"/>
      <c r="O1069" s="242"/>
      <c r="P1069" s="242"/>
      <c r="Q1069" s="242"/>
      <c r="R1069" s="242"/>
      <c r="S1069" s="242"/>
      <c r="T1069" s="243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44" t="s">
        <v>153</v>
      </c>
      <c r="AU1069" s="244" t="s">
        <v>87</v>
      </c>
      <c r="AV1069" s="13" t="s">
        <v>85</v>
      </c>
      <c r="AW1069" s="13" t="s">
        <v>39</v>
      </c>
      <c r="AX1069" s="13" t="s">
        <v>78</v>
      </c>
      <c r="AY1069" s="244" t="s">
        <v>141</v>
      </c>
    </row>
    <row r="1070" s="14" customFormat="1">
      <c r="A1070" s="14"/>
      <c r="B1070" s="245"/>
      <c r="C1070" s="246"/>
      <c r="D1070" s="236" t="s">
        <v>153</v>
      </c>
      <c r="E1070" s="247" t="s">
        <v>32</v>
      </c>
      <c r="F1070" s="248" t="s">
        <v>873</v>
      </c>
      <c r="G1070" s="246"/>
      <c r="H1070" s="249">
        <v>1.3600000000000001</v>
      </c>
      <c r="I1070" s="250"/>
      <c r="J1070" s="246"/>
      <c r="K1070" s="246"/>
      <c r="L1070" s="251"/>
      <c r="M1070" s="252"/>
      <c r="N1070" s="253"/>
      <c r="O1070" s="253"/>
      <c r="P1070" s="253"/>
      <c r="Q1070" s="253"/>
      <c r="R1070" s="253"/>
      <c r="S1070" s="253"/>
      <c r="T1070" s="254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5" t="s">
        <v>153</v>
      </c>
      <c r="AU1070" s="255" t="s">
        <v>87</v>
      </c>
      <c r="AV1070" s="14" t="s">
        <v>87</v>
      </c>
      <c r="AW1070" s="14" t="s">
        <v>39</v>
      </c>
      <c r="AX1070" s="14" t="s">
        <v>78</v>
      </c>
      <c r="AY1070" s="255" t="s">
        <v>141</v>
      </c>
    </row>
    <row r="1071" s="13" customFormat="1">
      <c r="A1071" s="13"/>
      <c r="B1071" s="234"/>
      <c r="C1071" s="235"/>
      <c r="D1071" s="236" t="s">
        <v>153</v>
      </c>
      <c r="E1071" s="237" t="s">
        <v>32</v>
      </c>
      <c r="F1071" s="238" t="s">
        <v>874</v>
      </c>
      <c r="G1071" s="235"/>
      <c r="H1071" s="237" t="s">
        <v>32</v>
      </c>
      <c r="I1071" s="239"/>
      <c r="J1071" s="235"/>
      <c r="K1071" s="235"/>
      <c r="L1071" s="240"/>
      <c r="M1071" s="241"/>
      <c r="N1071" s="242"/>
      <c r="O1071" s="242"/>
      <c r="P1071" s="242"/>
      <c r="Q1071" s="242"/>
      <c r="R1071" s="242"/>
      <c r="S1071" s="242"/>
      <c r="T1071" s="24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4" t="s">
        <v>153</v>
      </c>
      <c r="AU1071" s="244" t="s">
        <v>87</v>
      </c>
      <c r="AV1071" s="13" t="s">
        <v>85</v>
      </c>
      <c r="AW1071" s="13" t="s">
        <v>39</v>
      </c>
      <c r="AX1071" s="13" t="s">
        <v>78</v>
      </c>
      <c r="AY1071" s="244" t="s">
        <v>141</v>
      </c>
    </row>
    <row r="1072" s="14" customFormat="1">
      <c r="A1072" s="14"/>
      <c r="B1072" s="245"/>
      <c r="C1072" s="246"/>
      <c r="D1072" s="236" t="s">
        <v>153</v>
      </c>
      <c r="E1072" s="247" t="s">
        <v>32</v>
      </c>
      <c r="F1072" s="248" t="s">
        <v>875</v>
      </c>
      <c r="G1072" s="246"/>
      <c r="H1072" s="249">
        <v>51.520000000000003</v>
      </c>
      <c r="I1072" s="250"/>
      <c r="J1072" s="246"/>
      <c r="K1072" s="246"/>
      <c r="L1072" s="251"/>
      <c r="M1072" s="252"/>
      <c r="N1072" s="253"/>
      <c r="O1072" s="253"/>
      <c r="P1072" s="253"/>
      <c r="Q1072" s="253"/>
      <c r="R1072" s="253"/>
      <c r="S1072" s="253"/>
      <c r="T1072" s="254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5" t="s">
        <v>153</v>
      </c>
      <c r="AU1072" s="255" t="s">
        <v>87</v>
      </c>
      <c r="AV1072" s="14" t="s">
        <v>87</v>
      </c>
      <c r="AW1072" s="14" t="s">
        <v>39</v>
      </c>
      <c r="AX1072" s="14" t="s">
        <v>78</v>
      </c>
      <c r="AY1072" s="255" t="s">
        <v>141</v>
      </c>
    </row>
    <row r="1073" s="13" customFormat="1">
      <c r="A1073" s="13"/>
      <c r="B1073" s="234"/>
      <c r="C1073" s="235"/>
      <c r="D1073" s="236" t="s">
        <v>153</v>
      </c>
      <c r="E1073" s="237" t="s">
        <v>32</v>
      </c>
      <c r="F1073" s="238" t="s">
        <v>876</v>
      </c>
      <c r="G1073" s="235"/>
      <c r="H1073" s="237" t="s">
        <v>32</v>
      </c>
      <c r="I1073" s="239"/>
      <c r="J1073" s="235"/>
      <c r="K1073" s="235"/>
      <c r="L1073" s="240"/>
      <c r="M1073" s="241"/>
      <c r="N1073" s="242"/>
      <c r="O1073" s="242"/>
      <c r="P1073" s="242"/>
      <c r="Q1073" s="242"/>
      <c r="R1073" s="242"/>
      <c r="S1073" s="242"/>
      <c r="T1073" s="24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4" t="s">
        <v>153</v>
      </c>
      <c r="AU1073" s="244" t="s">
        <v>87</v>
      </c>
      <c r="AV1073" s="13" t="s">
        <v>85</v>
      </c>
      <c r="AW1073" s="13" t="s">
        <v>39</v>
      </c>
      <c r="AX1073" s="13" t="s">
        <v>78</v>
      </c>
      <c r="AY1073" s="244" t="s">
        <v>141</v>
      </c>
    </row>
    <row r="1074" s="14" customFormat="1">
      <c r="A1074" s="14"/>
      <c r="B1074" s="245"/>
      <c r="C1074" s="246"/>
      <c r="D1074" s="236" t="s">
        <v>153</v>
      </c>
      <c r="E1074" s="247" t="s">
        <v>32</v>
      </c>
      <c r="F1074" s="248" t="s">
        <v>877</v>
      </c>
      <c r="G1074" s="246"/>
      <c r="H1074" s="249">
        <v>2.1400000000000001</v>
      </c>
      <c r="I1074" s="250"/>
      <c r="J1074" s="246"/>
      <c r="K1074" s="246"/>
      <c r="L1074" s="251"/>
      <c r="M1074" s="252"/>
      <c r="N1074" s="253"/>
      <c r="O1074" s="253"/>
      <c r="P1074" s="253"/>
      <c r="Q1074" s="253"/>
      <c r="R1074" s="253"/>
      <c r="S1074" s="253"/>
      <c r="T1074" s="254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5" t="s">
        <v>153</v>
      </c>
      <c r="AU1074" s="255" t="s">
        <v>87</v>
      </c>
      <c r="AV1074" s="14" t="s">
        <v>87</v>
      </c>
      <c r="AW1074" s="14" t="s">
        <v>39</v>
      </c>
      <c r="AX1074" s="14" t="s">
        <v>78</v>
      </c>
      <c r="AY1074" s="255" t="s">
        <v>141</v>
      </c>
    </row>
    <row r="1075" s="13" customFormat="1">
      <c r="A1075" s="13"/>
      <c r="B1075" s="234"/>
      <c r="C1075" s="235"/>
      <c r="D1075" s="236" t="s">
        <v>153</v>
      </c>
      <c r="E1075" s="237" t="s">
        <v>32</v>
      </c>
      <c r="F1075" s="238" t="s">
        <v>878</v>
      </c>
      <c r="G1075" s="235"/>
      <c r="H1075" s="237" t="s">
        <v>32</v>
      </c>
      <c r="I1075" s="239"/>
      <c r="J1075" s="235"/>
      <c r="K1075" s="235"/>
      <c r="L1075" s="240"/>
      <c r="M1075" s="241"/>
      <c r="N1075" s="242"/>
      <c r="O1075" s="242"/>
      <c r="P1075" s="242"/>
      <c r="Q1075" s="242"/>
      <c r="R1075" s="242"/>
      <c r="S1075" s="242"/>
      <c r="T1075" s="24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4" t="s">
        <v>153</v>
      </c>
      <c r="AU1075" s="244" t="s">
        <v>87</v>
      </c>
      <c r="AV1075" s="13" t="s">
        <v>85</v>
      </c>
      <c r="AW1075" s="13" t="s">
        <v>39</v>
      </c>
      <c r="AX1075" s="13" t="s">
        <v>78</v>
      </c>
      <c r="AY1075" s="244" t="s">
        <v>141</v>
      </c>
    </row>
    <row r="1076" s="14" customFormat="1">
      <c r="A1076" s="14"/>
      <c r="B1076" s="245"/>
      <c r="C1076" s="246"/>
      <c r="D1076" s="236" t="s">
        <v>153</v>
      </c>
      <c r="E1076" s="247" t="s">
        <v>32</v>
      </c>
      <c r="F1076" s="248" t="s">
        <v>879</v>
      </c>
      <c r="G1076" s="246"/>
      <c r="H1076" s="249">
        <v>2.5499999999999998</v>
      </c>
      <c r="I1076" s="250"/>
      <c r="J1076" s="246"/>
      <c r="K1076" s="246"/>
      <c r="L1076" s="251"/>
      <c r="M1076" s="252"/>
      <c r="N1076" s="253"/>
      <c r="O1076" s="253"/>
      <c r="P1076" s="253"/>
      <c r="Q1076" s="253"/>
      <c r="R1076" s="253"/>
      <c r="S1076" s="253"/>
      <c r="T1076" s="254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5" t="s">
        <v>153</v>
      </c>
      <c r="AU1076" s="255" t="s">
        <v>87</v>
      </c>
      <c r="AV1076" s="14" t="s">
        <v>87</v>
      </c>
      <c r="AW1076" s="14" t="s">
        <v>39</v>
      </c>
      <c r="AX1076" s="14" t="s">
        <v>78</v>
      </c>
      <c r="AY1076" s="255" t="s">
        <v>141</v>
      </c>
    </row>
    <row r="1077" s="13" customFormat="1">
      <c r="A1077" s="13"/>
      <c r="B1077" s="234"/>
      <c r="C1077" s="235"/>
      <c r="D1077" s="236" t="s">
        <v>153</v>
      </c>
      <c r="E1077" s="237" t="s">
        <v>32</v>
      </c>
      <c r="F1077" s="238" t="s">
        <v>880</v>
      </c>
      <c r="G1077" s="235"/>
      <c r="H1077" s="237" t="s">
        <v>32</v>
      </c>
      <c r="I1077" s="239"/>
      <c r="J1077" s="235"/>
      <c r="K1077" s="235"/>
      <c r="L1077" s="240"/>
      <c r="M1077" s="241"/>
      <c r="N1077" s="242"/>
      <c r="O1077" s="242"/>
      <c r="P1077" s="242"/>
      <c r="Q1077" s="242"/>
      <c r="R1077" s="242"/>
      <c r="S1077" s="242"/>
      <c r="T1077" s="24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4" t="s">
        <v>153</v>
      </c>
      <c r="AU1077" s="244" t="s">
        <v>87</v>
      </c>
      <c r="AV1077" s="13" t="s">
        <v>85</v>
      </c>
      <c r="AW1077" s="13" t="s">
        <v>39</v>
      </c>
      <c r="AX1077" s="13" t="s">
        <v>78</v>
      </c>
      <c r="AY1077" s="244" t="s">
        <v>141</v>
      </c>
    </row>
    <row r="1078" s="14" customFormat="1">
      <c r="A1078" s="14"/>
      <c r="B1078" s="245"/>
      <c r="C1078" s="246"/>
      <c r="D1078" s="236" t="s">
        <v>153</v>
      </c>
      <c r="E1078" s="247" t="s">
        <v>32</v>
      </c>
      <c r="F1078" s="248" t="s">
        <v>881</v>
      </c>
      <c r="G1078" s="246"/>
      <c r="H1078" s="249">
        <v>4.6799999999999997</v>
      </c>
      <c r="I1078" s="250"/>
      <c r="J1078" s="246"/>
      <c r="K1078" s="246"/>
      <c r="L1078" s="251"/>
      <c r="M1078" s="252"/>
      <c r="N1078" s="253"/>
      <c r="O1078" s="253"/>
      <c r="P1078" s="253"/>
      <c r="Q1078" s="253"/>
      <c r="R1078" s="253"/>
      <c r="S1078" s="253"/>
      <c r="T1078" s="254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5" t="s">
        <v>153</v>
      </c>
      <c r="AU1078" s="255" t="s">
        <v>87</v>
      </c>
      <c r="AV1078" s="14" t="s">
        <v>87</v>
      </c>
      <c r="AW1078" s="14" t="s">
        <v>39</v>
      </c>
      <c r="AX1078" s="14" t="s">
        <v>78</v>
      </c>
      <c r="AY1078" s="255" t="s">
        <v>141</v>
      </c>
    </row>
    <row r="1079" s="13" customFormat="1">
      <c r="A1079" s="13"/>
      <c r="B1079" s="234"/>
      <c r="C1079" s="235"/>
      <c r="D1079" s="236" t="s">
        <v>153</v>
      </c>
      <c r="E1079" s="237" t="s">
        <v>32</v>
      </c>
      <c r="F1079" s="238" t="s">
        <v>882</v>
      </c>
      <c r="G1079" s="235"/>
      <c r="H1079" s="237" t="s">
        <v>32</v>
      </c>
      <c r="I1079" s="239"/>
      <c r="J1079" s="235"/>
      <c r="K1079" s="235"/>
      <c r="L1079" s="240"/>
      <c r="M1079" s="241"/>
      <c r="N1079" s="242"/>
      <c r="O1079" s="242"/>
      <c r="P1079" s="242"/>
      <c r="Q1079" s="242"/>
      <c r="R1079" s="242"/>
      <c r="S1079" s="242"/>
      <c r="T1079" s="24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4" t="s">
        <v>153</v>
      </c>
      <c r="AU1079" s="244" t="s">
        <v>87</v>
      </c>
      <c r="AV1079" s="13" t="s">
        <v>85</v>
      </c>
      <c r="AW1079" s="13" t="s">
        <v>39</v>
      </c>
      <c r="AX1079" s="13" t="s">
        <v>78</v>
      </c>
      <c r="AY1079" s="244" t="s">
        <v>141</v>
      </c>
    </row>
    <row r="1080" s="14" customFormat="1">
      <c r="A1080" s="14"/>
      <c r="B1080" s="245"/>
      <c r="C1080" s="246"/>
      <c r="D1080" s="236" t="s">
        <v>153</v>
      </c>
      <c r="E1080" s="247" t="s">
        <v>32</v>
      </c>
      <c r="F1080" s="248" t="s">
        <v>883</v>
      </c>
      <c r="G1080" s="246"/>
      <c r="H1080" s="249">
        <v>1.05</v>
      </c>
      <c r="I1080" s="250"/>
      <c r="J1080" s="246"/>
      <c r="K1080" s="246"/>
      <c r="L1080" s="251"/>
      <c r="M1080" s="252"/>
      <c r="N1080" s="253"/>
      <c r="O1080" s="253"/>
      <c r="P1080" s="253"/>
      <c r="Q1080" s="253"/>
      <c r="R1080" s="253"/>
      <c r="S1080" s="253"/>
      <c r="T1080" s="254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5" t="s">
        <v>153</v>
      </c>
      <c r="AU1080" s="255" t="s">
        <v>87</v>
      </c>
      <c r="AV1080" s="14" t="s">
        <v>87</v>
      </c>
      <c r="AW1080" s="14" t="s">
        <v>39</v>
      </c>
      <c r="AX1080" s="14" t="s">
        <v>78</v>
      </c>
      <c r="AY1080" s="255" t="s">
        <v>141</v>
      </c>
    </row>
    <row r="1081" s="13" customFormat="1">
      <c r="A1081" s="13"/>
      <c r="B1081" s="234"/>
      <c r="C1081" s="235"/>
      <c r="D1081" s="236" t="s">
        <v>153</v>
      </c>
      <c r="E1081" s="237" t="s">
        <v>32</v>
      </c>
      <c r="F1081" s="238" t="s">
        <v>884</v>
      </c>
      <c r="G1081" s="235"/>
      <c r="H1081" s="237" t="s">
        <v>32</v>
      </c>
      <c r="I1081" s="239"/>
      <c r="J1081" s="235"/>
      <c r="K1081" s="235"/>
      <c r="L1081" s="240"/>
      <c r="M1081" s="241"/>
      <c r="N1081" s="242"/>
      <c r="O1081" s="242"/>
      <c r="P1081" s="242"/>
      <c r="Q1081" s="242"/>
      <c r="R1081" s="242"/>
      <c r="S1081" s="242"/>
      <c r="T1081" s="24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44" t="s">
        <v>153</v>
      </c>
      <c r="AU1081" s="244" t="s">
        <v>87</v>
      </c>
      <c r="AV1081" s="13" t="s">
        <v>85</v>
      </c>
      <c r="AW1081" s="13" t="s">
        <v>39</v>
      </c>
      <c r="AX1081" s="13" t="s">
        <v>78</v>
      </c>
      <c r="AY1081" s="244" t="s">
        <v>141</v>
      </c>
    </row>
    <row r="1082" s="14" customFormat="1">
      <c r="A1082" s="14"/>
      <c r="B1082" s="245"/>
      <c r="C1082" s="246"/>
      <c r="D1082" s="236" t="s">
        <v>153</v>
      </c>
      <c r="E1082" s="247" t="s">
        <v>32</v>
      </c>
      <c r="F1082" s="248" t="s">
        <v>885</v>
      </c>
      <c r="G1082" s="246"/>
      <c r="H1082" s="249">
        <v>2.3599999999999999</v>
      </c>
      <c r="I1082" s="250"/>
      <c r="J1082" s="246"/>
      <c r="K1082" s="246"/>
      <c r="L1082" s="251"/>
      <c r="M1082" s="252"/>
      <c r="N1082" s="253"/>
      <c r="O1082" s="253"/>
      <c r="P1082" s="253"/>
      <c r="Q1082" s="253"/>
      <c r="R1082" s="253"/>
      <c r="S1082" s="253"/>
      <c r="T1082" s="254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5" t="s">
        <v>153</v>
      </c>
      <c r="AU1082" s="255" t="s">
        <v>87</v>
      </c>
      <c r="AV1082" s="14" t="s">
        <v>87</v>
      </c>
      <c r="AW1082" s="14" t="s">
        <v>39</v>
      </c>
      <c r="AX1082" s="14" t="s">
        <v>78</v>
      </c>
      <c r="AY1082" s="255" t="s">
        <v>141</v>
      </c>
    </row>
    <row r="1083" s="13" customFormat="1">
      <c r="A1083" s="13"/>
      <c r="B1083" s="234"/>
      <c r="C1083" s="235"/>
      <c r="D1083" s="236" t="s">
        <v>153</v>
      </c>
      <c r="E1083" s="237" t="s">
        <v>32</v>
      </c>
      <c r="F1083" s="238" t="s">
        <v>886</v>
      </c>
      <c r="G1083" s="235"/>
      <c r="H1083" s="237" t="s">
        <v>32</v>
      </c>
      <c r="I1083" s="239"/>
      <c r="J1083" s="235"/>
      <c r="K1083" s="235"/>
      <c r="L1083" s="240"/>
      <c r="M1083" s="241"/>
      <c r="N1083" s="242"/>
      <c r="O1083" s="242"/>
      <c r="P1083" s="242"/>
      <c r="Q1083" s="242"/>
      <c r="R1083" s="242"/>
      <c r="S1083" s="242"/>
      <c r="T1083" s="24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4" t="s">
        <v>153</v>
      </c>
      <c r="AU1083" s="244" t="s">
        <v>87</v>
      </c>
      <c r="AV1083" s="13" t="s">
        <v>85</v>
      </c>
      <c r="AW1083" s="13" t="s">
        <v>39</v>
      </c>
      <c r="AX1083" s="13" t="s">
        <v>78</v>
      </c>
      <c r="AY1083" s="244" t="s">
        <v>141</v>
      </c>
    </row>
    <row r="1084" s="14" customFormat="1">
      <c r="A1084" s="14"/>
      <c r="B1084" s="245"/>
      <c r="C1084" s="246"/>
      <c r="D1084" s="236" t="s">
        <v>153</v>
      </c>
      <c r="E1084" s="247" t="s">
        <v>32</v>
      </c>
      <c r="F1084" s="248" t="s">
        <v>887</v>
      </c>
      <c r="G1084" s="246"/>
      <c r="H1084" s="249">
        <v>3.2000000000000002</v>
      </c>
      <c r="I1084" s="250"/>
      <c r="J1084" s="246"/>
      <c r="K1084" s="246"/>
      <c r="L1084" s="251"/>
      <c r="M1084" s="252"/>
      <c r="N1084" s="253"/>
      <c r="O1084" s="253"/>
      <c r="P1084" s="253"/>
      <c r="Q1084" s="253"/>
      <c r="R1084" s="253"/>
      <c r="S1084" s="253"/>
      <c r="T1084" s="254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5" t="s">
        <v>153</v>
      </c>
      <c r="AU1084" s="255" t="s">
        <v>87</v>
      </c>
      <c r="AV1084" s="14" t="s">
        <v>87</v>
      </c>
      <c r="AW1084" s="14" t="s">
        <v>39</v>
      </c>
      <c r="AX1084" s="14" t="s">
        <v>78</v>
      </c>
      <c r="AY1084" s="255" t="s">
        <v>141</v>
      </c>
    </row>
    <row r="1085" s="13" customFormat="1">
      <c r="A1085" s="13"/>
      <c r="B1085" s="234"/>
      <c r="C1085" s="235"/>
      <c r="D1085" s="236" t="s">
        <v>153</v>
      </c>
      <c r="E1085" s="237" t="s">
        <v>32</v>
      </c>
      <c r="F1085" s="238" t="s">
        <v>888</v>
      </c>
      <c r="G1085" s="235"/>
      <c r="H1085" s="237" t="s">
        <v>32</v>
      </c>
      <c r="I1085" s="239"/>
      <c r="J1085" s="235"/>
      <c r="K1085" s="235"/>
      <c r="L1085" s="240"/>
      <c r="M1085" s="241"/>
      <c r="N1085" s="242"/>
      <c r="O1085" s="242"/>
      <c r="P1085" s="242"/>
      <c r="Q1085" s="242"/>
      <c r="R1085" s="242"/>
      <c r="S1085" s="242"/>
      <c r="T1085" s="243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4" t="s">
        <v>153</v>
      </c>
      <c r="AU1085" s="244" t="s">
        <v>87</v>
      </c>
      <c r="AV1085" s="13" t="s">
        <v>85</v>
      </c>
      <c r="AW1085" s="13" t="s">
        <v>39</v>
      </c>
      <c r="AX1085" s="13" t="s">
        <v>78</v>
      </c>
      <c r="AY1085" s="244" t="s">
        <v>141</v>
      </c>
    </row>
    <row r="1086" s="14" customFormat="1">
      <c r="A1086" s="14"/>
      <c r="B1086" s="245"/>
      <c r="C1086" s="246"/>
      <c r="D1086" s="236" t="s">
        <v>153</v>
      </c>
      <c r="E1086" s="247" t="s">
        <v>32</v>
      </c>
      <c r="F1086" s="248" t="s">
        <v>889</v>
      </c>
      <c r="G1086" s="246"/>
      <c r="H1086" s="249">
        <v>2.1800000000000002</v>
      </c>
      <c r="I1086" s="250"/>
      <c r="J1086" s="246"/>
      <c r="K1086" s="246"/>
      <c r="L1086" s="251"/>
      <c r="M1086" s="252"/>
      <c r="N1086" s="253"/>
      <c r="O1086" s="253"/>
      <c r="P1086" s="253"/>
      <c r="Q1086" s="253"/>
      <c r="R1086" s="253"/>
      <c r="S1086" s="253"/>
      <c r="T1086" s="254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5" t="s">
        <v>153</v>
      </c>
      <c r="AU1086" s="255" t="s">
        <v>87</v>
      </c>
      <c r="AV1086" s="14" t="s">
        <v>87</v>
      </c>
      <c r="AW1086" s="14" t="s">
        <v>39</v>
      </c>
      <c r="AX1086" s="14" t="s">
        <v>78</v>
      </c>
      <c r="AY1086" s="255" t="s">
        <v>141</v>
      </c>
    </row>
    <row r="1087" s="13" customFormat="1">
      <c r="A1087" s="13"/>
      <c r="B1087" s="234"/>
      <c r="C1087" s="235"/>
      <c r="D1087" s="236" t="s">
        <v>153</v>
      </c>
      <c r="E1087" s="237" t="s">
        <v>32</v>
      </c>
      <c r="F1087" s="238" t="s">
        <v>890</v>
      </c>
      <c r="G1087" s="235"/>
      <c r="H1087" s="237" t="s">
        <v>32</v>
      </c>
      <c r="I1087" s="239"/>
      <c r="J1087" s="235"/>
      <c r="K1087" s="235"/>
      <c r="L1087" s="240"/>
      <c r="M1087" s="241"/>
      <c r="N1087" s="242"/>
      <c r="O1087" s="242"/>
      <c r="P1087" s="242"/>
      <c r="Q1087" s="242"/>
      <c r="R1087" s="242"/>
      <c r="S1087" s="242"/>
      <c r="T1087" s="243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44" t="s">
        <v>153</v>
      </c>
      <c r="AU1087" s="244" t="s">
        <v>87</v>
      </c>
      <c r="AV1087" s="13" t="s">
        <v>85</v>
      </c>
      <c r="AW1087" s="13" t="s">
        <v>39</v>
      </c>
      <c r="AX1087" s="13" t="s">
        <v>78</v>
      </c>
      <c r="AY1087" s="244" t="s">
        <v>141</v>
      </c>
    </row>
    <row r="1088" s="14" customFormat="1">
      <c r="A1088" s="14"/>
      <c r="B1088" s="245"/>
      <c r="C1088" s="246"/>
      <c r="D1088" s="236" t="s">
        <v>153</v>
      </c>
      <c r="E1088" s="247" t="s">
        <v>32</v>
      </c>
      <c r="F1088" s="248" t="s">
        <v>881</v>
      </c>
      <c r="G1088" s="246"/>
      <c r="H1088" s="249">
        <v>4.6799999999999997</v>
      </c>
      <c r="I1088" s="250"/>
      <c r="J1088" s="246"/>
      <c r="K1088" s="246"/>
      <c r="L1088" s="251"/>
      <c r="M1088" s="252"/>
      <c r="N1088" s="253"/>
      <c r="O1088" s="253"/>
      <c r="P1088" s="253"/>
      <c r="Q1088" s="253"/>
      <c r="R1088" s="253"/>
      <c r="S1088" s="253"/>
      <c r="T1088" s="254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5" t="s">
        <v>153</v>
      </c>
      <c r="AU1088" s="255" t="s">
        <v>87</v>
      </c>
      <c r="AV1088" s="14" t="s">
        <v>87</v>
      </c>
      <c r="AW1088" s="14" t="s">
        <v>39</v>
      </c>
      <c r="AX1088" s="14" t="s">
        <v>78</v>
      </c>
      <c r="AY1088" s="255" t="s">
        <v>141</v>
      </c>
    </row>
    <row r="1089" s="13" customFormat="1">
      <c r="A1089" s="13"/>
      <c r="B1089" s="234"/>
      <c r="C1089" s="235"/>
      <c r="D1089" s="236" t="s">
        <v>153</v>
      </c>
      <c r="E1089" s="237" t="s">
        <v>32</v>
      </c>
      <c r="F1089" s="238" t="s">
        <v>891</v>
      </c>
      <c r="G1089" s="235"/>
      <c r="H1089" s="237" t="s">
        <v>32</v>
      </c>
      <c r="I1089" s="239"/>
      <c r="J1089" s="235"/>
      <c r="K1089" s="235"/>
      <c r="L1089" s="240"/>
      <c r="M1089" s="241"/>
      <c r="N1089" s="242"/>
      <c r="O1089" s="242"/>
      <c r="P1089" s="242"/>
      <c r="Q1089" s="242"/>
      <c r="R1089" s="242"/>
      <c r="S1089" s="242"/>
      <c r="T1089" s="24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4" t="s">
        <v>153</v>
      </c>
      <c r="AU1089" s="244" t="s">
        <v>87</v>
      </c>
      <c r="AV1089" s="13" t="s">
        <v>85</v>
      </c>
      <c r="AW1089" s="13" t="s">
        <v>39</v>
      </c>
      <c r="AX1089" s="13" t="s">
        <v>78</v>
      </c>
      <c r="AY1089" s="244" t="s">
        <v>141</v>
      </c>
    </row>
    <row r="1090" s="14" customFormat="1">
      <c r="A1090" s="14"/>
      <c r="B1090" s="245"/>
      <c r="C1090" s="246"/>
      <c r="D1090" s="236" t="s">
        <v>153</v>
      </c>
      <c r="E1090" s="247" t="s">
        <v>32</v>
      </c>
      <c r="F1090" s="248" t="s">
        <v>892</v>
      </c>
      <c r="G1090" s="246"/>
      <c r="H1090" s="249">
        <v>2.5249999999999999</v>
      </c>
      <c r="I1090" s="250"/>
      <c r="J1090" s="246"/>
      <c r="K1090" s="246"/>
      <c r="L1090" s="251"/>
      <c r="M1090" s="252"/>
      <c r="N1090" s="253"/>
      <c r="O1090" s="253"/>
      <c r="P1090" s="253"/>
      <c r="Q1090" s="253"/>
      <c r="R1090" s="253"/>
      <c r="S1090" s="253"/>
      <c r="T1090" s="254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5" t="s">
        <v>153</v>
      </c>
      <c r="AU1090" s="255" t="s">
        <v>87</v>
      </c>
      <c r="AV1090" s="14" t="s">
        <v>87</v>
      </c>
      <c r="AW1090" s="14" t="s">
        <v>39</v>
      </c>
      <c r="AX1090" s="14" t="s">
        <v>78</v>
      </c>
      <c r="AY1090" s="255" t="s">
        <v>141</v>
      </c>
    </row>
    <row r="1091" s="13" customFormat="1">
      <c r="A1091" s="13"/>
      <c r="B1091" s="234"/>
      <c r="C1091" s="235"/>
      <c r="D1091" s="236" t="s">
        <v>153</v>
      </c>
      <c r="E1091" s="237" t="s">
        <v>32</v>
      </c>
      <c r="F1091" s="238" t="s">
        <v>893</v>
      </c>
      <c r="G1091" s="235"/>
      <c r="H1091" s="237" t="s">
        <v>32</v>
      </c>
      <c r="I1091" s="239"/>
      <c r="J1091" s="235"/>
      <c r="K1091" s="235"/>
      <c r="L1091" s="240"/>
      <c r="M1091" s="241"/>
      <c r="N1091" s="242"/>
      <c r="O1091" s="242"/>
      <c r="P1091" s="242"/>
      <c r="Q1091" s="242"/>
      <c r="R1091" s="242"/>
      <c r="S1091" s="242"/>
      <c r="T1091" s="24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44" t="s">
        <v>153</v>
      </c>
      <c r="AU1091" s="244" t="s">
        <v>87</v>
      </c>
      <c r="AV1091" s="13" t="s">
        <v>85</v>
      </c>
      <c r="AW1091" s="13" t="s">
        <v>39</v>
      </c>
      <c r="AX1091" s="13" t="s">
        <v>78</v>
      </c>
      <c r="AY1091" s="244" t="s">
        <v>141</v>
      </c>
    </row>
    <row r="1092" s="14" customFormat="1">
      <c r="A1092" s="14"/>
      <c r="B1092" s="245"/>
      <c r="C1092" s="246"/>
      <c r="D1092" s="236" t="s">
        <v>153</v>
      </c>
      <c r="E1092" s="247" t="s">
        <v>32</v>
      </c>
      <c r="F1092" s="248" t="s">
        <v>894</v>
      </c>
      <c r="G1092" s="246"/>
      <c r="H1092" s="249">
        <v>1.3999999999999999</v>
      </c>
      <c r="I1092" s="250"/>
      <c r="J1092" s="246"/>
      <c r="K1092" s="246"/>
      <c r="L1092" s="251"/>
      <c r="M1092" s="252"/>
      <c r="N1092" s="253"/>
      <c r="O1092" s="253"/>
      <c r="P1092" s="253"/>
      <c r="Q1092" s="253"/>
      <c r="R1092" s="253"/>
      <c r="S1092" s="253"/>
      <c r="T1092" s="254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5" t="s">
        <v>153</v>
      </c>
      <c r="AU1092" s="255" t="s">
        <v>87</v>
      </c>
      <c r="AV1092" s="14" t="s">
        <v>87</v>
      </c>
      <c r="AW1092" s="14" t="s">
        <v>39</v>
      </c>
      <c r="AX1092" s="14" t="s">
        <v>78</v>
      </c>
      <c r="AY1092" s="255" t="s">
        <v>141</v>
      </c>
    </row>
    <row r="1093" s="13" customFormat="1">
      <c r="A1093" s="13"/>
      <c r="B1093" s="234"/>
      <c r="C1093" s="235"/>
      <c r="D1093" s="236" t="s">
        <v>153</v>
      </c>
      <c r="E1093" s="237" t="s">
        <v>32</v>
      </c>
      <c r="F1093" s="238" t="s">
        <v>895</v>
      </c>
      <c r="G1093" s="235"/>
      <c r="H1093" s="237" t="s">
        <v>32</v>
      </c>
      <c r="I1093" s="239"/>
      <c r="J1093" s="235"/>
      <c r="K1093" s="235"/>
      <c r="L1093" s="240"/>
      <c r="M1093" s="241"/>
      <c r="N1093" s="242"/>
      <c r="O1093" s="242"/>
      <c r="P1093" s="242"/>
      <c r="Q1093" s="242"/>
      <c r="R1093" s="242"/>
      <c r="S1093" s="242"/>
      <c r="T1093" s="24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4" t="s">
        <v>153</v>
      </c>
      <c r="AU1093" s="244" t="s">
        <v>87</v>
      </c>
      <c r="AV1093" s="13" t="s">
        <v>85</v>
      </c>
      <c r="AW1093" s="13" t="s">
        <v>39</v>
      </c>
      <c r="AX1093" s="13" t="s">
        <v>78</v>
      </c>
      <c r="AY1093" s="244" t="s">
        <v>141</v>
      </c>
    </row>
    <row r="1094" s="14" customFormat="1">
      <c r="A1094" s="14"/>
      <c r="B1094" s="245"/>
      <c r="C1094" s="246"/>
      <c r="D1094" s="236" t="s">
        <v>153</v>
      </c>
      <c r="E1094" s="247" t="s">
        <v>32</v>
      </c>
      <c r="F1094" s="248" t="s">
        <v>896</v>
      </c>
      <c r="G1094" s="246"/>
      <c r="H1094" s="249">
        <v>16.32</v>
      </c>
      <c r="I1094" s="250"/>
      <c r="J1094" s="246"/>
      <c r="K1094" s="246"/>
      <c r="L1094" s="251"/>
      <c r="M1094" s="252"/>
      <c r="N1094" s="253"/>
      <c r="O1094" s="253"/>
      <c r="P1094" s="253"/>
      <c r="Q1094" s="253"/>
      <c r="R1094" s="253"/>
      <c r="S1094" s="253"/>
      <c r="T1094" s="254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5" t="s">
        <v>153</v>
      </c>
      <c r="AU1094" s="255" t="s">
        <v>87</v>
      </c>
      <c r="AV1094" s="14" t="s">
        <v>87</v>
      </c>
      <c r="AW1094" s="14" t="s">
        <v>39</v>
      </c>
      <c r="AX1094" s="14" t="s">
        <v>78</v>
      </c>
      <c r="AY1094" s="255" t="s">
        <v>141</v>
      </c>
    </row>
    <row r="1095" s="13" customFormat="1">
      <c r="A1095" s="13"/>
      <c r="B1095" s="234"/>
      <c r="C1095" s="235"/>
      <c r="D1095" s="236" t="s">
        <v>153</v>
      </c>
      <c r="E1095" s="237" t="s">
        <v>32</v>
      </c>
      <c r="F1095" s="238" t="s">
        <v>897</v>
      </c>
      <c r="G1095" s="235"/>
      <c r="H1095" s="237" t="s">
        <v>32</v>
      </c>
      <c r="I1095" s="239"/>
      <c r="J1095" s="235"/>
      <c r="K1095" s="235"/>
      <c r="L1095" s="240"/>
      <c r="M1095" s="241"/>
      <c r="N1095" s="242"/>
      <c r="O1095" s="242"/>
      <c r="P1095" s="242"/>
      <c r="Q1095" s="242"/>
      <c r="R1095" s="242"/>
      <c r="S1095" s="242"/>
      <c r="T1095" s="24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44" t="s">
        <v>153</v>
      </c>
      <c r="AU1095" s="244" t="s">
        <v>87</v>
      </c>
      <c r="AV1095" s="13" t="s">
        <v>85</v>
      </c>
      <c r="AW1095" s="13" t="s">
        <v>39</v>
      </c>
      <c r="AX1095" s="13" t="s">
        <v>78</v>
      </c>
      <c r="AY1095" s="244" t="s">
        <v>141</v>
      </c>
    </row>
    <row r="1096" s="14" customFormat="1">
      <c r="A1096" s="14"/>
      <c r="B1096" s="245"/>
      <c r="C1096" s="246"/>
      <c r="D1096" s="236" t="s">
        <v>153</v>
      </c>
      <c r="E1096" s="247" t="s">
        <v>32</v>
      </c>
      <c r="F1096" s="248" t="s">
        <v>898</v>
      </c>
      <c r="G1096" s="246"/>
      <c r="H1096" s="249">
        <v>2.6499999999999999</v>
      </c>
      <c r="I1096" s="250"/>
      <c r="J1096" s="246"/>
      <c r="K1096" s="246"/>
      <c r="L1096" s="251"/>
      <c r="M1096" s="252"/>
      <c r="N1096" s="253"/>
      <c r="O1096" s="253"/>
      <c r="P1096" s="253"/>
      <c r="Q1096" s="253"/>
      <c r="R1096" s="253"/>
      <c r="S1096" s="253"/>
      <c r="T1096" s="254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5" t="s">
        <v>153</v>
      </c>
      <c r="AU1096" s="255" t="s">
        <v>87</v>
      </c>
      <c r="AV1096" s="14" t="s">
        <v>87</v>
      </c>
      <c r="AW1096" s="14" t="s">
        <v>39</v>
      </c>
      <c r="AX1096" s="14" t="s">
        <v>78</v>
      </c>
      <c r="AY1096" s="255" t="s">
        <v>141</v>
      </c>
    </row>
    <row r="1097" s="13" customFormat="1">
      <c r="A1097" s="13"/>
      <c r="B1097" s="234"/>
      <c r="C1097" s="235"/>
      <c r="D1097" s="236" t="s">
        <v>153</v>
      </c>
      <c r="E1097" s="237" t="s">
        <v>32</v>
      </c>
      <c r="F1097" s="238" t="s">
        <v>899</v>
      </c>
      <c r="G1097" s="235"/>
      <c r="H1097" s="237" t="s">
        <v>32</v>
      </c>
      <c r="I1097" s="239"/>
      <c r="J1097" s="235"/>
      <c r="K1097" s="235"/>
      <c r="L1097" s="240"/>
      <c r="M1097" s="241"/>
      <c r="N1097" s="242"/>
      <c r="O1097" s="242"/>
      <c r="P1097" s="242"/>
      <c r="Q1097" s="242"/>
      <c r="R1097" s="242"/>
      <c r="S1097" s="242"/>
      <c r="T1097" s="243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4" t="s">
        <v>153</v>
      </c>
      <c r="AU1097" s="244" t="s">
        <v>87</v>
      </c>
      <c r="AV1097" s="13" t="s">
        <v>85</v>
      </c>
      <c r="AW1097" s="13" t="s">
        <v>39</v>
      </c>
      <c r="AX1097" s="13" t="s">
        <v>78</v>
      </c>
      <c r="AY1097" s="244" t="s">
        <v>141</v>
      </c>
    </row>
    <row r="1098" s="14" customFormat="1">
      <c r="A1098" s="14"/>
      <c r="B1098" s="245"/>
      <c r="C1098" s="246"/>
      <c r="D1098" s="236" t="s">
        <v>153</v>
      </c>
      <c r="E1098" s="247" t="s">
        <v>32</v>
      </c>
      <c r="F1098" s="248" t="s">
        <v>900</v>
      </c>
      <c r="G1098" s="246"/>
      <c r="H1098" s="249">
        <v>3.7400000000000002</v>
      </c>
      <c r="I1098" s="250"/>
      <c r="J1098" s="246"/>
      <c r="K1098" s="246"/>
      <c r="L1098" s="251"/>
      <c r="M1098" s="252"/>
      <c r="N1098" s="253"/>
      <c r="O1098" s="253"/>
      <c r="P1098" s="253"/>
      <c r="Q1098" s="253"/>
      <c r="R1098" s="253"/>
      <c r="S1098" s="253"/>
      <c r="T1098" s="254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5" t="s">
        <v>153</v>
      </c>
      <c r="AU1098" s="255" t="s">
        <v>87</v>
      </c>
      <c r="AV1098" s="14" t="s">
        <v>87</v>
      </c>
      <c r="AW1098" s="14" t="s">
        <v>39</v>
      </c>
      <c r="AX1098" s="14" t="s">
        <v>78</v>
      </c>
      <c r="AY1098" s="255" t="s">
        <v>141</v>
      </c>
    </row>
    <row r="1099" s="13" customFormat="1">
      <c r="A1099" s="13"/>
      <c r="B1099" s="234"/>
      <c r="C1099" s="235"/>
      <c r="D1099" s="236" t="s">
        <v>153</v>
      </c>
      <c r="E1099" s="237" t="s">
        <v>32</v>
      </c>
      <c r="F1099" s="238" t="s">
        <v>901</v>
      </c>
      <c r="G1099" s="235"/>
      <c r="H1099" s="237" t="s">
        <v>32</v>
      </c>
      <c r="I1099" s="239"/>
      <c r="J1099" s="235"/>
      <c r="K1099" s="235"/>
      <c r="L1099" s="240"/>
      <c r="M1099" s="241"/>
      <c r="N1099" s="242"/>
      <c r="O1099" s="242"/>
      <c r="P1099" s="242"/>
      <c r="Q1099" s="242"/>
      <c r="R1099" s="242"/>
      <c r="S1099" s="242"/>
      <c r="T1099" s="24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4" t="s">
        <v>153</v>
      </c>
      <c r="AU1099" s="244" t="s">
        <v>87</v>
      </c>
      <c r="AV1099" s="13" t="s">
        <v>85</v>
      </c>
      <c r="AW1099" s="13" t="s">
        <v>39</v>
      </c>
      <c r="AX1099" s="13" t="s">
        <v>78</v>
      </c>
      <c r="AY1099" s="244" t="s">
        <v>141</v>
      </c>
    </row>
    <row r="1100" s="14" customFormat="1">
      <c r="A1100" s="14"/>
      <c r="B1100" s="245"/>
      <c r="C1100" s="246"/>
      <c r="D1100" s="236" t="s">
        <v>153</v>
      </c>
      <c r="E1100" s="247" t="s">
        <v>32</v>
      </c>
      <c r="F1100" s="248" t="s">
        <v>902</v>
      </c>
      <c r="G1100" s="246"/>
      <c r="H1100" s="249">
        <v>0</v>
      </c>
      <c r="I1100" s="250"/>
      <c r="J1100" s="246"/>
      <c r="K1100" s="246"/>
      <c r="L1100" s="251"/>
      <c r="M1100" s="252"/>
      <c r="N1100" s="253"/>
      <c r="O1100" s="253"/>
      <c r="P1100" s="253"/>
      <c r="Q1100" s="253"/>
      <c r="R1100" s="253"/>
      <c r="S1100" s="253"/>
      <c r="T1100" s="254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5" t="s">
        <v>153</v>
      </c>
      <c r="AU1100" s="255" t="s">
        <v>87</v>
      </c>
      <c r="AV1100" s="14" t="s">
        <v>87</v>
      </c>
      <c r="AW1100" s="14" t="s">
        <v>39</v>
      </c>
      <c r="AX1100" s="14" t="s">
        <v>78</v>
      </c>
      <c r="AY1100" s="255" t="s">
        <v>141</v>
      </c>
    </row>
    <row r="1101" s="13" customFormat="1">
      <c r="A1101" s="13"/>
      <c r="B1101" s="234"/>
      <c r="C1101" s="235"/>
      <c r="D1101" s="236" t="s">
        <v>153</v>
      </c>
      <c r="E1101" s="237" t="s">
        <v>32</v>
      </c>
      <c r="F1101" s="238" t="s">
        <v>903</v>
      </c>
      <c r="G1101" s="235"/>
      <c r="H1101" s="237" t="s">
        <v>32</v>
      </c>
      <c r="I1101" s="239"/>
      <c r="J1101" s="235"/>
      <c r="K1101" s="235"/>
      <c r="L1101" s="240"/>
      <c r="M1101" s="241"/>
      <c r="N1101" s="242"/>
      <c r="O1101" s="242"/>
      <c r="P1101" s="242"/>
      <c r="Q1101" s="242"/>
      <c r="R1101" s="242"/>
      <c r="S1101" s="242"/>
      <c r="T1101" s="24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44" t="s">
        <v>153</v>
      </c>
      <c r="AU1101" s="244" t="s">
        <v>87</v>
      </c>
      <c r="AV1101" s="13" t="s">
        <v>85</v>
      </c>
      <c r="AW1101" s="13" t="s">
        <v>39</v>
      </c>
      <c r="AX1101" s="13" t="s">
        <v>78</v>
      </c>
      <c r="AY1101" s="244" t="s">
        <v>141</v>
      </c>
    </row>
    <row r="1102" s="14" customFormat="1">
      <c r="A1102" s="14"/>
      <c r="B1102" s="245"/>
      <c r="C1102" s="246"/>
      <c r="D1102" s="236" t="s">
        <v>153</v>
      </c>
      <c r="E1102" s="247" t="s">
        <v>32</v>
      </c>
      <c r="F1102" s="248" t="s">
        <v>904</v>
      </c>
      <c r="G1102" s="246"/>
      <c r="H1102" s="249">
        <v>1.46</v>
      </c>
      <c r="I1102" s="250"/>
      <c r="J1102" s="246"/>
      <c r="K1102" s="246"/>
      <c r="L1102" s="251"/>
      <c r="M1102" s="252"/>
      <c r="N1102" s="253"/>
      <c r="O1102" s="253"/>
      <c r="P1102" s="253"/>
      <c r="Q1102" s="253"/>
      <c r="R1102" s="253"/>
      <c r="S1102" s="253"/>
      <c r="T1102" s="254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5" t="s">
        <v>153</v>
      </c>
      <c r="AU1102" s="255" t="s">
        <v>87</v>
      </c>
      <c r="AV1102" s="14" t="s">
        <v>87</v>
      </c>
      <c r="AW1102" s="14" t="s">
        <v>39</v>
      </c>
      <c r="AX1102" s="14" t="s">
        <v>78</v>
      </c>
      <c r="AY1102" s="255" t="s">
        <v>141</v>
      </c>
    </row>
    <row r="1103" s="13" customFormat="1">
      <c r="A1103" s="13"/>
      <c r="B1103" s="234"/>
      <c r="C1103" s="235"/>
      <c r="D1103" s="236" t="s">
        <v>153</v>
      </c>
      <c r="E1103" s="237" t="s">
        <v>32</v>
      </c>
      <c r="F1103" s="238" t="s">
        <v>905</v>
      </c>
      <c r="G1103" s="235"/>
      <c r="H1103" s="237" t="s">
        <v>32</v>
      </c>
      <c r="I1103" s="239"/>
      <c r="J1103" s="235"/>
      <c r="K1103" s="235"/>
      <c r="L1103" s="240"/>
      <c r="M1103" s="241"/>
      <c r="N1103" s="242"/>
      <c r="O1103" s="242"/>
      <c r="P1103" s="242"/>
      <c r="Q1103" s="242"/>
      <c r="R1103" s="242"/>
      <c r="S1103" s="242"/>
      <c r="T1103" s="24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4" t="s">
        <v>153</v>
      </c>
      <c r="AU1103" s="244" t="s">
        <v>87</v>
      </c>
      <c r="AV1103" s="13" t="s">
        <v>85</v>
      </c>
      <c r="AW1103" s="13" t="s">
        <v>39</v>
      </c>
      <c r="AX1103" s="13" t="s">
        <v>78</v>
      </c>
      <c r="AY1103" s="244" t="s">
        <v>141</v>
      </c>
    </row>
    <row r="1104" s="14" customFormat="1">
      <c r="A1104" s="14"/>
      <c r="B1104" s="245"/>
      <c r="C1104" s="246"/>
      <c r="D1104" s="236" t="s">
        <v>153</v>
      </c>
      <c r="E1104" s="247" t="s">
        <v>32</v>
      </c>
      <c r="F1104" s="248" t="s">
        <v>906</v>
      </c>
      <c r="G1104" s="246"/>
      <c r="H1104" s="249">
        <v>7.8399999999999999</v>
      </c>
      <c r="I1104" s="250"/>
      <c r="J1104" s="246"/>
      <c r="K1104" s="246"/>
      <c r="L1104" s="251"/>
      <c r="M1104" s="252"/>
      <c r="N1104" s="253"/>
      <c r="O1104" s="253"/>
      <c r="P1104" s="253"/>
      <c r="Q1104" s="253"/>
      <c r="R1104" s="253"/>
      <c r="S1104" s="253"/>
      <c r="T1104" s="254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5" t="s">
        <v>153</v>
      </c>
      <c r="AU1104" s="255" t="s">
        <v>87</v>
      </c>
      <c r="AV1104" s="14" t="s">
        <v>87</v>
      </c>
      <c r="AW1104" s="14" t="s">
        <v>39</v>
      </c>
      <c r="AX1104" s="14" t="s">
        <v>78</v>
      </c>
      <c r="AY1104" s="255" t="s">
        <v>141</v>
      </c>
    </row>
    <row r="1105" s="13" customFormat="1">
      <c r="A1105" s="13"/>
      <c r="B1105" s="234"/>
      <c r="C1105" s="235"/>
      <c r="D1105" s="236" t="s">
        <v>153</v>
      </c>
      <c r="E1105" s="237" t="s">
        <v>32</v>
      </c>
      <c r="F1105" s="238" t="s">
        <v>907</v>
      </c>
      <c r="G1105" s="235"/>
      <c r="H1105" s="237" t="s">
        <v>32</v>
      </c>
      <c r="I1105" s="239"/>
      <c r="J1105" s="235"/>
      <c r="K1105" s="235"/>
      <c r="L1105" s="240"/>
      <c r="M1105" s="241"/>
      <c r="N1105" s="242"/>
      <c r="O1105" s="242"/>
      <c r="P1105" s="242"/>
      <c r="Q1105" s="242"/>
      <c r="R1105" s="242"/>
      <c r="S1105" s="242"/>
      <c r="T1105" s="243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4" t="s">
        <v>153</v>
      </c>
      <c r="AU1105" s="244" t="s">
        <v>87</v>
      </c>
      <c r="AV1105" s="13" t="s">
        <v>85</v>
      </c>
      <c r="AW1105" s="13" t="s">
        <v>39</v>
      </c>
      <c r="AX1105" s="13" t="s">
        <v>78</v>
      </c>
      <c r="AY1105" s="244" t="s">
        <v>141</v>
      </c>
    </row>
    <row r="1106" s="14" customFormat="1">
      <c r="A1106" s="14"/>
      <c r="B1106" s="245"/>
      <c r="C1106" s="246"/>
      <c r="D1106" s="236" t="s">
        <v>153</v>
      </c>
      <c r="E1106" s="247" t="s">
        <v>32</v>
      </c>
      <c r="F1106" s="248" t="s">
        <v>908</v>
      </c>
      <c r="G1106" s="246"/>
      <c r="H1106" s="249">
        <v>4.4400000000000004</v>
      </c>
      <c r="I1106" s="250"/>
      <c r="J1106" s="246"/>
      <c r="K1106" s="246"/>
      <c r="L1106" s="251"/>
      <c r="M1106" s="252"/>
      <c r="N1106" s="253"/>
      <c r="O1106" s="253"/>
      <c r="P1106" s="253"/>
      <c r="Q1106" s="253"/>
      <c r="R1106" s="253"/>
      <c r="S1106" s="253"/>
      <c r="T1106" s="254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5" t="s">
        <v>153</v>
      </c>
      <c r="AU1106" s="255" t="s">
        <v>87</v>
      </c>
      <c r="AV1106" s="14" t="s">
        <v>87</v>
      </c>
      <c r="AW1106" s="14" t="s">
        <v>39</v>
      </c>
      <c r="AX1106" s="14" t="s">
        <v>78</v>
      </c>
      <c r="AY1106" s="255" t="s">
        <v>141</v>
      </c>
    </row>
    <row r="1107" s="13" customFormat="1">
      <c r="A1107" s="13"/>
      <c r="B1107" s="234"/>
      <c r="C1107" s="235"/>
      <c r="D1107" s="236" t="s">
        <v>153</v>
      </c>
      <c r="E1107" s="237" t="s">
        <v>32</v>
      </c>
      <c r="F1107" s="238" t="s">
        <v>909</v>
      </c>
      <c r="G1107" s="235"/>
      <c r="H1107" s="237" t="s">
        <v>32</v>
      </c>
      <c r="I1107" s="239"/>
      <c r="J1107" s="235"/>
      <c r="K1107" s="235"/>
      <c r="L1107" s="240"/>
      <c r="M1107" s="241"/>
      <c r="N1107" s="242"/>
      <c r="O1107" s="242"/>
      <c r="P1107" s="242"/>
      <c r="Q1107" s="242"/>
      <c r="R1107" s="242"/>
      <c r="S1107" s="242"/>
      <c r="T1107" s="243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44" t="s">
        <v>153</v>
      </c>
      <c r="AU1107" s="244" t="s">
        <v>87</v>
      </c>
      <c r="AV1107" s="13" t="s">
        <v>85</v>
      </c>
      <c r="AW1107" s="13" t="s">
        <v>39</v>
      </c>
      <c r="AX1107" s="13" t="s">
        <v>78</v>
      </c>
      <c r="AY1107" s="244" t="s">
        <v>141</v>
      </c>
    </row>
    <row r="1108" s="14" customFormat="1">
      <c r="A1108" s="14"/>
      <c r="B1108" s="245"/>
      <c r="C1108" s="246"/>
      <c r="D1108" s="236" t="s">
        <v>153</v>
      </c>
      <c r="E1108" s="247" t="s">
        <v>32</v>
      </c>
      <c r="F1108" s="248" t="s">
        <v>910</v>
      </c>
      <c r="G1108" s="246"/>
      <c r="H1108" s="249">
        <v>1.99</v>
      </c>
      <c r="I1108" s="250"/>
      <c r="J1108" s="246"/>
      <c r="K1108" s="246"/>
      <c r="L1108" s="251"/>
      <c r="M1108" s="252"/>
      <c r="N1108" s="253"/>
      <c r="O1108" s="253"/>
      <c r="P1108" s="253"/>
      <c r="Q1108" s="253"/>
      <c r="R1108" s="253"/>
      <c r="S1108" s="253"/>
      <c r="T1108" s="254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55" t="s">
        <v>153</v>
      </c>
      <c r="AU1108" s="255" t="s">
        <v>87</v>
      </c>
      <c r="AV1108" s="14" t="s">
        <v>87</v>
      </c>
      <c r="AW1108" s="14" t="s">
        <v>39</v>
      </c>
      <c r="AX1108" s="14" t="s">
        <v>78</v>
      </c>
      <c r="AY1108" s="255" t="s">
        <v>141</v>
      </c>
    </row>
    <row r="1109" s="13" customFormat="1">
      <c r="A1109" s="13"/>
      <c r="B1109" s="234"/>
      <c r="C1109" s="235"/>
      <c r="D1109" s="236" t="s">
        <v>153</v>
      </c>
      <c r="E1109" s="237" t="s">
        <v>32</v>
      </c>
      <c r="F1109" s="238" t="s">
        <v>911</v>
      </c>
      <c r="G1109" s="235"/>
      <c r="H1109" s="237" t="s">
        <v>32</v>
      </c>
      <c r="I1109" s="239"/>
      <c r="J1109" s="235"/>
      <c r="K1109" s="235"/>
      <c r="L1109" s="240"/>
      <c r="M1109" s="241"/>
      <c r="N1109" s="242"/>
      <c r="O1109" s="242"/>
      <c r="P1109" s="242"/>
      <c r="Q1109" s="242"/>
      <c r="R1109" s="242"/>
      <c r="S1109" s="242"/>
      <c r="T1109" s="243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4" t="s">
        <v>153</v>
      </c>
      <c r="AU1109" s="244" t="s">
        <v>87</v>
      </c>
      <c r="AV1109" s="13" t="s">
        <v>85</v>
      </c>
      <c r="AW1109" s="13" t="s">
        <v>39</v>
      </c>
      <c r="AX1109" s="13" t="s">
        <v>78</v>
      </c>
      <c r="AY1109" s="244" t="s">
        <v>141</v>
      </c>
    </row>
    <row r="1110" s="14" customFormat="1">
      <c r="A1110" s="14"/>
      <c r="B1110" s="245"/>
      <c r="C1110" s="246"/>
      <c r="D1110" s="236" t="s">
        <v>153</v>
      </c>
      <c r="E1110" s="247" t="s">
        <v>32</v>
      </c>
      <c r="F1110" s="248" t="s">
        <v>912</v>
      </c>
      <c r="G1110" s="246"/>
      <c r="H1110" s="249">
        <v>2.7200000000000002</v>
      </c>
      <c r="I1110" s="250"/>
      <c r="J1110" s="246"/>
      <c r="K1110" s="246"/>
      <c r="L1110" s="251"/>
      <c r="M1110" s="252"/>
      <c r="N1110" s="253"/>
      <c r="O1110" s="253"/>
      <c r="P1110" s="253"/>
      <c r="Q1110" s="253"/>
      <c r="R1110" s="253"/>
      <c r="S1110" s="253"/>
      <c r="T1110" s="254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5" t="s">
        <v>153</v>
      </c>
      <c r="AU1110" s="255" t="s">
        <v>87</v>
      </c>
      <c r="AV1110" s="14" t="s">
        <v>87</v>
      </c>
      <c r="AW1110" s="14" t="s">
        <v>39</v>
      </c>
      <c r="AX1110" s="14" t="s">
        <v>78</v>
      </c>
      <c r="AY1110" s="255" t="s">
        <v>141</v>
      </c>
    </row>
    <row r="1111" s="15" customFormat="1">
      <c r="A1111" s="15"/>
      <c r="B1111" s="256"/>
      <c r="C1111" s="257"/>
      <c r="D1111" s="236" t="s">
        <v>153</v>
      </c>
      <c r="E1111" s="258" t="s">
        <v>32</v>
      </c>
      <c r="F1111" s="259" t="s">
        <v>223</v>
      </c>
      <c r="G1111" s="257"/>
      <c r="H1111" s="260">
        <v>257.22500000000002</v>
      </c>
      <c r="I1111" s="261"/>
      <c r="J1111" s="257"/>
      <c r="K1111" s="257"/>
      <c r="L1111" s="262"/>
      <c r="M1111" s="263"/>
      <c r="N1111" s="264"/>
      <c r="O1111" s="264"/>
      <c r="P1111" s="264"/>
      <c r="Q1111" s="264"/>
      <c r="R1111" s="264"/>
      <c r="S1111" s="264"/>
      <c r="T1111" s="265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15"/>
      <c r="AT1111" s="266" t="s">
        <v>153</v>
      </c>
      <c r="AU1111" s="266" t="s">
        <v>87</v>
      </c>
      <c r="AV1111" s="15" t="s">
        <v>149</v>
      </c>
      <c r="AW1111" s="15" t="s">
        <v>39</v>
      </c>
      <c r="AX1111" s="15" t="s">
        <v>85</v>
      </c>
      <c r="AY1111" s="266" t="s">
        <v>141</v>
      </c>
    </row>
    <row r="1112" s="2" customFormat="1" ht="21.75" customHeight="1">
      <c r="A1112" s="42"/>
      <c r="B1112" s="43"/>
      <c r="C1112" s="216" t="s">
        <v>913</v>
      </c>
      <c r="D1112" s="216" t="s">
        <v>144</v>
      </c>
      <c r="E1112" s="217" t="s">
        <v>914</v>
      </c>
      <c r="F1112" s="218" t="s">
        <v>915</v>
      </c>
      <c r="G1112" s="219" t="s">
        <v>250</v>
      </c>
      <c r="H1112" s="220">
        <v>1.8</v>
      </c>
      <c r="I1112" s="221"/>
      <c r="J1112" s="222">
        <f>ROUND(I1112*H1112,2)</f>
        <v>0</v>
      </c>
      <c r="K1112" s="218" t="s">
        <v>32</v>
      </c>
      <c r="L1112" s="48"/>
      <c r="M1112" s="223" t="s">
        <v>32</v>
      </c>
      <c r="N1112" s="224" t="s">
        <v>49</v>
      </c>
      <c r="O1112" s="88"/>
      <c r="P1112" s="225">
        <f>O1112*H1112</f>
        <v>0</v>
      </c>
      <c r="Q1112" s="225">
        <v>0.00296</v>
      </c>
      <c r="R1112" s="225">
        <f>Q1112*H1112</f>
        <v>0.0053280000000000003</v>
      </c>
      <c r="S1112" s="225">
        <v>0</v>
      </c>
      <c r="T1112" s="226">
        <f>S1112*H1112</f>
        <v>0</v>
      </c>
      <c r="U1112" s="42"/>
      <c r="V1112" s="42"/>
      <c r="W1112" s="42"/>
      <c r="X1112" s="42"/>
      <c r="Y1112" s="42"/>
      <c r="Z1112" s="42"/>
      <c r="AA1112" s="42"/>
      <c r="AB1112" s="42"/>
      <c r="AC1112" s="42"/>
      <c r="AD1112" s="42"/>
      <c r="AE1112" s="42"/>
      <c r="AR1112" s="227" t="s">
        <v>355</v>
      </c>
      <c r="AT1112" s="227" t="s">
        <v>144</v>
      </c>
      <c r="AU1112" s="227" t="s">
        <v>87</v>
      </c>
      <c r="AY1112" s="20" t="s">
        <v>141</v>
      </c>
      <c r="BE1112" s="228">
        <f>IF(N1112="základní",J1112,0)</f>
        <v>0</v>
      </c>
      <c r="BF1112" s="228">
        <f>IF(N1112="snížená",J1112,0)</f>
        <v>0</v>
      </c>
      <c r="BG1112" s="228">
        <f>IF(N1112="zákl. přenesená",J1112,0)</f>
        <v>0</v>
      </c>
      <c r="BH1112" s="228">
        <f>IF(N1112="sníž. přenesená",J1112,0)</f>
        <v>0</v>
      </c>
      <c r="BI1112" s="228">
        <f>IF(N1112="nulová",J1112,0)</f>
        <v>0</v>
      </c>
      <c r="BJ1112" s="20" t="s">
        <v>85</v>
      </c>
      <c r="BK1112" s="228">
        <f>ROUND(I1112*H1112,2)</f>
        <v>0</v>
      </c>
      <c r="BL1112" s="20" t="s">
        <v>355</v>
      </c>
      <c r="BM1112" s="227" t="s">
        <v>916</v>
      </c>
    </row>
    <row r="1113" s="13" customFormat="1">
      <c r="A1113" s="13"/>
      <c r="B1113" s="234"/>
      <c r="C1113" s="235"/>
      <c r="D1113" s="236" t="s">
        <v>153</v>
      </c>
      <c r="E1113" s="237" t="s">
        <v>32</v>
      </c>
      <c r="F1113" s="238" t="s">
        <v>846</v>
      </c>
      <c r="G1113" s="235"/>
      <c r="H1113" s="237" t="s">
        <v>32</v>
      </c>
      <c r="I1113" s="239"/>
      <c r="J1113" s="235"/>
      <c r="K1113" s="235"/>
      <c r="L1113" s="240"/>
      <c r="M1113" s="241"/>
      <c r="N1113" s="242"/>
      <c r="O1113" s="242"/>
      <c r="P1113" s="242"/>
      <c r="Q1113" s="242"/>
      <c r="R1113" s="242"/>
      <c r="S1113" s="242"/>
      <c r="T1113" s="243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4" t="s">
        <v>153</v>
      </c>
      <c r="AU1113" s="244" t="s">
        <v>87</v>
      </c>
      <c r="AV1113" s="13" t="s">
        <v>85</v>
      </c>
      <c r="AW1113" s="13" t="s">
        <v>39</v>
      </c>
      <c r="AX1113" s="13" t="s">
        <v>78</v>
      </c>
      <c r="AY1113" s="244" t="s">
        <v>141</v>
      </c>
    </row>
    <row r="1114" s="13" customFormat="1">
      <c r="A1114" s="13"/>
      <c r="B1114" s="234"/>
      <c r="C1114" s="235"/>
      <c r="D1114" s="236" t="s">
        <v>153</v>
      </c>
      <c r="E1114" s="237" t="s">
        <v>32</v>
      </c>
      <c r="F1114" s="238" t="s">
        <v>917</v>
      </c>
      <c r="G1114" s="235"/>
      <c r="H1114" s="237" t="s">
        <v>32</v>
      </c>
      <c r="I1114" s="239"/>
      <c r="J1114" s="235"/>
      <c r="K1114" s="235"/>
      <c r="L1114" s="240"/>
      <c r="M1114" s="241"/>
      <c r="N1114" s="242"/>
      <c r="O1114" s="242"/>
      <c r="P1114" s="242"/>
      <c r="Q1114" s="242"/>
      <c r="R1114" s="242"/>
      <c r="S1114" s="242"/>
      <c r="T1114" s="243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4" t="s">
        <v>153</v>
      </c>
      <c r="AU1114" s="244" t="s">
        <v>87</v>
      </c>
      <c r="AV1114" s="13" t="s">
        <v>85</v>
      </c>
      <c r="AW1114" s="13" t="s">
        <v>39</v>
      </c>
      <c r="AX1114" s="13" t="s">
        <v>78</v>
      </c>
      <c r="AY1114" s="244" t="s">
        <v>141</v>
      </c>
    </row>
    <row r="1115" s="14" customFormat="1">
      <c r="A1115" s="14"/>
      <c r="B1115" s="245"/>
      <c r="C1115" s="246"/>
      <c r="D1115" s="236" t="s">
        <v>153</v>
      </c>
      <c r="E1115" s="247" t="s">
        <v>32</v>
      </c>
      <c r="F1115" s="248" t="s">
        <v>918</v>
      </c>
      <c r="G1115" s="246"/>
      <c r="H1115" s="249">
        <v>1.8</v>
      </c>
      <c r="I1115" s="250"/>
      <c r="J1115" s="246"/>
      <c r="K1115" s="246"/>
      <c r="L1115" s="251"/>
      <c r="M1115" s="252"/>
      <c r="N1115" s="253"/>
      <c r="O1115" s="253"/>
      <c r="P1115" s="253"/>
      <c r="Q1115" s="253"/>
      <c r="R1115" s="253"/>
      <c r="S1115" s="253"/>
      <c r="T1115" s="254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5" t="s">
        <v>153</v>
      </c>
      <c r="AU1115" s="255" t="s">
        <v>87</v>
      </c>
      <c r="AV1115" s="14" t="s">
        <v>87</v>
      </c>
      <c r="AW1115" s="14" t="s">
        <v>39</v>
      </c>
      <c r="AX1115" s="14" t="s">
        <v>85</v>
      </c>
      <c r="AY1115" s="255" t="s">
        <v>141</v>
      </c>
    </row>
    <row r="1116" s="2" customFormat="1" ht="24.15" customHeight="1">
      <c r="A1116" s="42"/>
      <c r="B1116" s="43"/>
      <c r="C1116" s="216" t="s">
        <v>919</v>
      </c>
      <c r="D1116" s="216" t="s">
        <v>144</v>
      </c>
      <c r="E1116" s="217" t="s">
        <v>920</v>
      </c>
      <c r="F1116" s="218" t="s">
        <v>921</v>
      </c>
      <c r="G1116" s="219" t="s">
        <v>599</v>
      </c>
      <c r="H1116" s="220">
        <v>0.51800000000000002</v>
      </c>
      <c r="I1116" s="221"/>
      <c r="J1116" s="222">
        <f>ROUND(I1116*H1116,2)</f>
        <v>0</v>
      </c>
      <c r="K1116" s="218" t="s">
        <v>148</v>
      </c>
      <c r="L1116" s="48"/>
      <c r="M1116" s="223" t="s">
        <v>32</v>
      </c>
      <c r="N1116" s="224" t="s">
        <v>49</v>
      </c>
      <c r="O1116" s="88"/>
      <c r="P1116" s="225">
        <f>O1116*H1116</f>
        <v>0</v>
      </c>
      <c r="Q1116" s="225">
        <v>0</v>
      </c>
      <c r="R1116" s="225">
        <f>Q1116*H1116</f>
        <v>0</v>
      </c>
      <c r="S1116" s="225">
        <v>0</v>
      </c>
      <c r="T1116" s="226">
        <f>S1116*H1116</f>
        <v>0</v>
      </c>
      <c r="U1116" s="42"/>
      <c r="V1116" s="42"/>
      <c r="W1116" s="42"/>
      <c r="X1116" s="42"/>
      <c r="Y1116" s="42"/>
      <c r="Z1116" s="42"/>
      <c r="AA1116" s="42"/>
      <c r="AB1116" s="42"/>
      <c r="AC1116" s="42"/>
      <c r="AD1116" s="42"/>
      <c r="AE1116" s="42"/>
      <c r="AR1116" s="227" t="s">
        <v>355</v>
      </c>
      <c r="AT1116" s="227" t="s">
        <v>144</v>
      </c>
      <c r="AU1116" s="227" t="s">
        <v>87</v>
      </c>
      <c r="AY1116" s="20" t="s">
        <v>141</v>
      </c>
      <c r="BE1116" s="228">
        <f>IF(N1116="základní",J1116,0)</f>
        <v>0</v>
      </c>
      <c r="BF1116" s="228">
        <f>IF(N1116="snížená",J1116,0)</f>
        <v>0</v>
      </c>
      <c r="BG1116" s="228">
        <f>IF(N1116="zákl. přenesená",J1116,0)</f>
        <v>0</v>
      </c>
      <c r="BH1116" s="228">
        <f>IF(N1116="sníž. přenesená",J1116,0)</f>
        <v>0</v>
      </c>
      <c r="BI1116" s="228">
        <f>IF(N1116="nulová",J1116,0)</f>
        <v>0</v>
      </c>
      <c r="BJ1116" s="20" t="s">
        <v>85</v>
      </c>
      <c r="BK1116" s="228">
        <f>ROUND(I1116*H1116,2)</f>
        <v>0</v>
      </c>
      <c r="BL1116" s="20" t="s">
        <v>355</v>
      </c>
      <c r="BM1116" s="227" t="s">
        <v>922</v>
      </c>
    </row>
    <row r="1117" s="2" customFormat="1">
      <c r="A1117" s="42"/>
      <c r="B1117" s="43"/>
      <c r="C1117" s="44"/>
      <c r="D1117" s="229" t="s">
        <v>151</v>
      </c>
      <c r="E1117" s="44"/>
      <c r="F1117" s="230" t="s">
        <v>923</v>
      </c>
      <c r="G1117" s="44"/>
      <c r="H1117" s="44"/>
      <c r="I1117" s="231"/>
      <c r="J1117" s="44"/>
      <c r="K1117" s="44"/>
      <c r="L1117" s="48"/>
      <c r="M1117" s="232"/>
      <c r="N1117" s="233"/>
      <c r="O1117" s="88"/>
      <c r="P1117" s="88"/>
      <c r="Q1117" s="88"/>
      <c r="R1117" s="88"/>
      <c r="S1117" s="88"/>
      <c r="T1117" s="89"/>
      <c r="U1117" s="42"/>
      <c r="V1117" s="42"/>
      <c r="W1117" s="42"/>
      <c r="X1117" s="42"/>
      <c r="Y1117" s="42"/>
      <c r="Z1117" s="42"/>
      <c r="AA1117" s="42"/>
      <c r="AB1117" s="42"/>
      <c r="AC1117" s="42"/>
      <c r="AD1117" s="42"/>
      <c r="AE1117" s="42"/>
      <c r="AT1117" s="20" t="s">
        <v>151</v>
      </c>
      <c r="AU1117" s="20" t="s">
        <v>87</v>
      </c>
    </row>
    <row r="1118" s="2" customFormat="1" ht="24.15" customHeight="1">
      <c r="A1118" s="42"/>
      <c r="B1118" s="43"/>
      <c r="C1118" s="216" t="s">
        <v>924</v>
      </c>
      <c r="D1118" s="216" t="s">
        <v>144</v>
      </c>
      <c r="E1118" s="217" t="s">
        <v>925</v>
      </c>
      <c r="F1118" s="218" t="s">
        <v>926</v>
      </c>
      <c r="G1118" s="219" t="s">
        <v>599</v>
      </c>
      <c r="H1118" s="220">
        <v>0.51800000000000002</v>
      </c>
      <c r="I1118" s="221"/>
      <c r="J1118" s="222">
        <f>ROUND(I1118*H1118,2)</f>
        <v>0</v>
      </c>
      <c r="K1118" s="218" t="s">
        <v>148</v>
      </c>
      <c r="L1118" s="48"/>
      <c r="M1118" s="223" t="s">
        <v>32</v>
      </c>
      <c r="N1118" s="224" t="s">
        <v>49</v>
      </c>
      <c r="O1118" s="88"/>
      <c r="P1118" s="225">
        <f>O1118*H1118</f>
        <v>0</v>
      </c>
      <c r="Q1118" s="225">
        <v>0</v>
      </c>
      <c r="R1118" s="225">
        <f>Q1118*H1118</f>
        <v>0</v>
      </c>
      <c r="S1118" s="225">
        <v>0</v>
      </c>
      <c r="T1118" s="226">
        <f>S1118*H1118</f>
        <v>0</v>
      </c>
      <c r="U1118" s="42"/>
      <c r="V1118" s="42"/>
      <c r="W1118" s="42"/>
      <c r="X1118" s="42"/>
      <c r="Y1118" s="42"/>
      <c r="Z1118" s="42"/>
      <c r="AA1118" s="42"/>
      <c r="AB1118" s="42"/>
      <c r="AC1118" s="42"/>
      <c r="AD1118" s="42"/>
      <c r="AE1118" s="42"/>
      <c r="AR1118" s="227" t="s">
        <v>355</v>
      </c>
      <c r="AT1118" s="227" t="s">
        <v>144</v>
      </c>
      <c r="AU1118" s="227" t="s">
        <v>87</v>
      </c>
      <c r="AY1118" s="20" t="s">
        <v>141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20" t="s">
        <v>85</v>
      </c>
      <c r="BK1118" s="228">
        <f>ROUND(I1118*H1118,2)</f>
        <v>0</v>
      </c>
      <c r="BL1118" s="20" t="s">
        <v>355</v>
      </c>
      <c r="BM1118" s="227" t="s">
        <v>927</v>
      </c>
    </row>
    <row r="1119" s="2" customFormat="1">
      <c r="A1119" s="42"/>
      <c r="B1119" s="43"/>
      <c r="C1119" s="44"/>
      <c r="D1119" s="229" t="s">
        <v>151</v>
      </c>
      <c r="E1119" s="44"/>
      <c r="F1119" s="230" t="s">
        <v>928</v>
      </c>
      <c r="G1119" s="44"/>
      <c r="H1119" s="44"/>
      <c r="I1119" s="231"/>
      <c r="J1119" s="44"/>
      <c r="K1119" s="44"/>
      <c r="L1119" s="48"/>
      <c r="M1119" s="232"/>
      <c r="N1119" s="233"/>
      <c r="O1119" s="88"/>
      <c r="P1119" s="88"/>
      <c r="Q1119" s="88"/>
      <c r="R1119" s="88"/>
      <c r="S1119" s="88"/>
      <c r="T1119" s="89"/>
      <c r="U1119" s="42"/>
      <c r="V1119" s="42"/>
      <c r="W1119" s="42"/>
      <c r="X1119" s="42"/>
      <c r="Y1119" s="42"/>
      <c r="Z1119" s="42"/>
      <c r="AA1119" s="42"/>
      <c r="AB1119" s="42"/>
      <c r="AC1119" s="42"/>
      <c r="AD1119" s="42"/>
      <c r="AE1119" s="42"/>
      <c r="AT1119" s="20" t="s">
        <v>151</v>
      </c>
      <c r="AU1119" s="20" t="s">
        <v>87</v>
      </c>
    </row>
    <row r="1120" s="12" customFormat="1" ht="22.8" customHeight="1">
      <c r="A1120" s="12"/>
      <c r="B1120" s="200"/>
      <c r="C1120" s="201"/>
      <c r="D1120" s="202" t="s">
        <v>77</v>
      </c>
      <c r="E1120" s="214" t="s">
        <v>929</v>
      </c>
      <c r="F1120" s="214" t="s">
        <v>930</v>
      </c>
      <c r="G1120" s="201"/>
      <c r="H1120" s="201"/>
      <c r="I1120" s="204"/>
      <c r="J1120" s="215">
        <f>BK1120</f>
        <v>0</v>
      </c>
      <c r="K1120" s="201"/>
      <c r="L1120" s="206"/>
      <c r="M1120" s="207"/>
      <c r="N1120" s="208"/>
      <c r="O1120" s="208"/>
      <c r="P1120" s="209">
        <f>SUM(P1121:P1480)</f>
        <v>0</v>
      </c>
      <c r="Q1120" s="208"/>
      <c r="R1120" s="209">
        <f>SUM(R1121:R1480)</f>
        <v>14.48049222</v>
      </c>
      <c r="S1120" s="208"/>
      <c r="T1120" s="210">
        <f>SUM(T1121:T1480)</f>
        <v>10.223500000000001</v>
      </c>
      <c r="U1120" s="12"/>
      <c r="V1120" s="12"/>
      <c r="W1120" s="12"/>
      <c r="X1120" s="12"/>
      <c r="Y1120" s="12"/>
      <c r="Z1120" s="12"/>
      <c r="AA1120" s="12"/>
      <c r="AB1120" s="12"/>
      <c r="AC1120" s="12"/>
      <c r="AD1120" s="12"/>
      <c r="AE1120" s="12"/>
      <c r="AR1120" s="211" t="s">
        <v>87</v>
      </c>
      <c r="AT1120" s="212" t="s">
        <v>77</v>
      </c>
      <c r="AU1120" s="212" t="s">
        <v>85</v>
      </c>
      <c r="AY1120" s="211" t="s">
        <v>141</v>
      </c>
      <c r="BK1120" s="213">
        <f>SUM(BK1121:BK1480)</f>
        <v>0</v>
      </c>
    </row>
    <row r="1121" s="2" customFormat="1" ht="16.5" customHeight="1">
      <c r="A1121" s="42"/>
      <c r="B1121" s="43"/>
      <c r="C1121" s="216" t="s">
        <v>931</v>
      </c>
      <c r="D1121" s="216" t="s">
        <v>144</v>
      </c>
      <c r="E1121" s="217" t="s">
        <v>932</v>
      </c>
      <c r="F1121" s="218" t="s">
        <v>933</v>
      </c>
      <c r="G1121" s="219" t="s">
        <v>358</v>
      </c>
      <c r="H1121" s="220">
        <v>10</v>
      </c>
      <c r="I1121" s="221"/>
      <c r="J1121" s="222">
        <f>ROUND(I1121*H1121,2)</f>
        <v>0</v>
      </c>
      <c r="K1121" s="218" t="s">
        <v>148</v>
      </c>
      <c r="L1121" s="48"/>
      <c r="M1121" s="223" t="s">
        <v>32</v>
      </c>
      <c r="N1121" s="224" t="s">
        <v>49</v>
      </c>
      <c r="O1121" s="88"/>
      <c r="P1121" s="225">
        <f>O1121*H1121</f>
        <v>0</v>
      </c>
      <c r="Q1121" s="225">
        <v>0</v>
      </c>
      <c r="R1121" s="225">
        <f>Q1121*H1121</f>
        <v>0</v>
      </c>
      <c r="S1121" s="225">
        <v>0.0030000000000000001</v>
      </c>
      <c r="T1121" s="226">
        <f>S1121*H1121</f>
        <v>0.029999999999999999</v>
      </c>
      <c r="U1121" s="42"/>
      <c r="V1121" s="42"/>
      <c r="W1121" s="42"/>
      <c r="X1121" s="42"/>
      <c r="Y1121" s="42"/>
      <c r="Z1121" s="42"/>
      <c r="AA1121" s="42"/>
      <c r="AB1121" s="42"/>
      <c r="AC1121" s="42"/>
      <c r="AD1121" s="42"/>
      <c r="AE1121" s="42"/>
      <c r="AR1121" s="227" t="s">
        <v>355</v>
      </c>
      <c r="AT1121" s="227" t="s">
        <v>144</v>
      </c>
      <c r="AU1121" s="227" t="s">
        <v>87</v>
      </c>
      <c r="AY1121" s="20" t="s">
        <v>141</v>
      </c>
      <c r="BE1121" s="228">
        <f>IF(N1121="základní",J1121,0)</f>
        <v>0</v>
      </c>
      <c r="BF1121" s="228">
        <f>IF(N1121="snížená",J1121,0)</f>
        <v>0</v>
      </c>
      <c r="BG1121" s="228">
        <f>IF(N1121="zákl. přenesená",J1121,0)</f>
        <v>0</v>
      </c>
      <c r="BH1121" s="228">
        <f>IF(N1121="sníž. přenesená",J1121,0)</f>
        <v>0</v>
      </c>
      <c r="BI1121" s="228">
        <f>IF(N1121="nulová",J1121,0)</f>
        <v>0</v>
      </c>
      <c r="BJ1121" s="20" t="s">
        <v>85</v>
      </c>
      <c r="BK1121" s="228">
        <f>ROUND(I1121*H1121,2)</f>
        <v>0</v>
      </c>
      <c r="BL1121" s="20" t="s">
        <v>355</v>
      </c>
      <c r="BM1121" s="227" t="s">
        <v>934</v>
      </c>
    </row>
    <row r="1122" s="2" customFormat="1">
      <c r="A1122" s="42"/>
      <c r="B1122" s="43"/>
      <c r="C1122" s="44"/>
      <c r="D1122" s="229" t="s">
        <v>151</v>
      </c>
      <c r="E1122" s="44"/>
      <c r="F1122" s="230" t="s">
        <v>935</v>
      </c>
      <c r="G1122" s="44"/>
      <c r="H1122" s="44"/>
      <c r="I1122" s="231"/>
      <c r="J1122" s="44"/>
      <c r="K1122" s="44"/>
      <c r="L1122" s="48"/>
      <c r="M1122" s="232"/>
      <c r="N1122" s="233"/>
      <c r="O1122" s="88"/>
      <c r="P1122" s="88"/>
      <c r="Q1122" s="88"/>
      <c r="R1122" s="88"/>
      <c r="S1122" s="88"/>
      <c r="T1122" s="89"/>
      <c r="U1122" s="42"/>
      <c r="V1122" s="42"/>
      <c r="W1122" s="42"/>
      <c r="X1122" s="42"/>
      <c r="Y1122" s="42"/>
      <c r="Z1122" s="42"/>
      <c r="AA1122" s="42"/>
      <c r="AB1122" s="42"/>
      <c r="AC1122" s="42"/>
      <c r="AD1122" s="42"/>
      <c r="AE1122" s="42"/>
      <c r="AT1122" s="20" t="s">
        <v>151</v>
      </c>
      <c r="AU1122" s="20" t="s">
        <v>87</v>
      </c>
    </row>
    <row r="1123" s="13" customFormat="1">
      <c r="A1123" s="13"/>
      <c r="B1123" s="234"/>
      <c r="C1123" s="235"/>
      <c r="D1123" s="236" t="s">
        <v>153</v>
      </c>
      <c r="E1123" s="237" t="s">
        <v>32</v>
      </c>
      <c r="F1123" s="238" t="s">
        <v>936</v>
      </c>
      <c r="G1123" s="235"/>
      <c r="H1123" s="237" t="s">
        <v>32</v>
      </c>
      <c r="I1123" s="239"/>
      <c r="J1123" s="235"/>
      <c r="K1123" s="235"/>
      <c r="L1123" s="240"/>
      <c r="M1123" s="241"/>
      <c r="N1123" s="242"/>
      <c r="O1123" s="242"/>
      <c r="P1123" s="242"/>
      <c r="Q1123" s="242"/>
      <c r="R1123" s="242"/>
      <c r="S1123" s="242"/>
      <c r="T1123" s="243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4" t="s">
        <v>153</v>
      </c>
      <c r="AU1123" s="244" t="s">
        <v>87</v>
      </c>
      <c r="AV1123" s="13" t="s">
        <v>85</v>
      </c>
      <c r="AW1123" s="13" t="s">
        <v>39</v>
      </c>
      <c r="AX1123" s="13" t="s">
        <v>78</v>
      </c>
      <c r="AY1123" s="244" t="s">
        <v>141</v>
      </c>
    </row>
    <row r="1124" s="13" customFormat="1">
      <c r="A1124" s="13"/>
      <c r="B1124" s="234"/>
      <c r="C1124" s="235"/>
      <c r="D1124" s="236" t="s">
        <v>153</v>
      </c>
      <c r="E1124" s="237" t="s">
        <v>32</v>
      </c>
      <c r="F1124" s="238" t="s">
        <v>937</v>
      </c>
      <c r="G1124" s="235"/>
      <c r="H1124" s="237" t="s">
        <v>32</v>
      </c>
      <c r="I1124" s="239"/>
      <c r="J1124" s="235"/>
      <c r="K1124" s="235"/>
      <c r="L1124" s="240"/>
      <c r="M1124" s="241"/>
      <c r="N1124" s="242"/>
      <c r="O1124" s="242"/>
      <c r="P1124" s="242"/>
      <c r="Q1124" s="242"/>
      <c r="R1124" s="242"/>
      <c r="S1124" s="242"/>
      <c r="T1124" s="243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4" t="s">
        <v>153</v>
      </c>
      <c r="AU1124" s="244" t="s">
        <v>87</v>
      </c>
      <c r="AV1124" s="13" t="s">
        <v>85</v>
      </c>
      <c r="AW1124" s="13" t="s">
        <v>39</v>
      </c>
      <c r="AX1124" s="13" t="s">
        <v>78</v>
      </c>
      <c r="AY1124" s="244" t="s">
        <v>141</v>
      </c>
    </row>
    <row r="1125" s="14" customFormat="1">
      <c r="A1125" s="14"/>
      <c r="B1125" s="245"/>
      <c r="C1125" s="246"/>
      <c r="D1125" s="236" t="s">
        <v>153</v>
      </c>
      <c r="E1125" s="247" t="s">
        <v>32</v>
      </c>
      <c r="F1125" s="248" t="s">
        <v>938</v>
      </c>
      <c r="G1125" s="246"/>
      <c r="H1125" s="249">
        <v>0</v>
      </c>
      <c r="I1125" s="250"/>
      <c r="J1125" s="246"/>
      <c r="K1125" s="246"/>
      <c r="L1125" s="251"/>
      <c r="M1125" s="252"/>
      <c r="N1125" s="253"/>
      <c r="O1125" s="253"/>
      <c r="P1125" s="253"/>
      <c r="Q1125" s="253"/>
      <c r="R1125" s="253"/>
      <c r="S1125" s="253"/>
      <c r="T1125" s="254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5" t="s">
        <v>153</v>
      </c>
      <c r="AU1125" s="255" t="s">
        <v>87</v>
      </c>
      <c r="AV1125" s="14" t="s">
        <v>87</v>
      </c>
      <c r="AW1125" s="14" t="s">
        <v>39</v>
      </c>
      <c r="AX1125" s="14" t="s">
        <v>78</v>
      </c>
      <c r="AY1125" s="255" t="s">
        <v>141</v>
      </c>
    </row>
    <row r="1126" s="13" customFormat="1">
      <c r="A1126" s="13"/>
      <c r="B1126" s="234"/>
      <c r="C1126" s="235"/>
      <c r="D1126" s="236" t="s">
        <v>153</v>
      </c>
      <c r="E1126" s="237" t="s">
        <v>32</v>
      </c>
      <c r="F1126" s="238" t="s">
        <v>939</v>
      </c>
      <c r="G1126" s="235"/>
      <c r="H1126" s="237" t="s">
        <v>32</v>
      </c>
      <c r="I1126" s="239"/>
      <c r="J1126" s="235"/>
      <c r="K1126" s="235"/>
      <c r="L1126" s="240"/>
      <c r="M1126" s="241"/>
      <c r="N1126" s="242"/>
      <c r="O1126" s="242"/>
      <c r="P1126" s="242"/>
      <c r="Q1126" s="242"/>
      <c r="R1126" s="242"/>
      <c r="S1126" s="242"/>
      <c r="T1126" s="243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4" t="s">
        <v>153</v>
      </c>
      <c r="AU1126" s="244" t="s">
        <v>87</v>
      </c>
      <c r="AV1126" s="13" t="s">
        <v>85</v>
      </c>
      <c r="AW1126" s="13" t="s">
        <v>39</v>
      </c>
      <c r="AX1126" s="13" t="s">
        <v>78</v>
      </c>
      <c r="AY1126" s="244" t="s">
        <v>141</v>
      </c>
    </row>
    <row r="1127" s="14" customFormat="1">
      <c r="A1127" s="14"/>
      <c r="B1127" s="245"/>
      <c r="C1127" s="246"/>
      <c r="D1127" s="236" t="s">
        <v>153</v>
      </c>
      <c r="E1127" s="247" t="s">
        <v>32</v>
      </c>
      <c r="F1127" s="248" t="s">
        <v>247</v>
      </c>
      <c r="G1127" s="246"/>
      <c r="H1127" s="249">
        <v>6</v>
      </c>
      <c r="I1127" s="250"/>
      <c r="J1127" s="246"/>
      <c r="K1127" s="246"/>
      <c r="L1127" s="251"/>
      <c r="M1127" s="252"/>
      <c r="N1127" s="253"/>
      <c r="O1127" s="253"/>
      <c r="P1127" s="253"/>
      <c r="Q1127" s="253"/>
      <c r="R1127" s="253"/>
      <c r="S1127" s="253"/>
      <c r="T1127" s="254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5" t="s">
        <v>153</v>
      </c>
      <c r="AU1127" s="255" t="s">
        <v>87</v>
      </c>
      <c r="AV1127" s="14" t="s">
        <v>87</v>
      </c>
      <c r="AW1127" s="14" t="s">
        <v>39</v>
      </c>
      <c r="AX1127" s="14" t="s">
        <v>78</v>
      </c>
      <c r="AY1127" s="255" t="s">
        <v>141</v>
      </c>
    </row>
    <row r="1128" s="13" customFormat="1">
      <c r="A1128" s="13"/>
      <c r="B1128" s="234"/>
      <c r="C1128" s="235"/>
      <c r="D1128" s="236" t="s">
        <v>153</v>
      </c>
      <c r="E1128" s="237" t="s">
        <v>32</v>
      </c>
      <c r="F1128" s="238" t="s">
        <v>940</v>
      </c>
      <c r="G1128" s="235"/>
      <c r="H1128" s="237" t="s">
        <v>32</v>
      </c>
      <c r="I1128" s="239"/>
      <c r="J1128" s="235"/>
      <c r="K1128" s="235"/>
      <c r="L1128" s="240"/>
      <c r="M1128" s="241"/>
      <c r="N1128" s="242"/>
      <c r="O1128" s="242"/>
      <c r="P1128" s="242"/>
      <c r="Q1128" s="242"/>
      <c r="R1128" s="242"/>
      <c r="S1128" s="242"/>
      <c r="T1128" s="24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44" t="s">
        <v>153</v>
      </c>
      <c r="AU1128" s="244" t="s">
        <v>87</v>
      </c>
      <c r="AV1128" s="13" t="s">
        <v>85</v>
      </c>
      <c r="AW1128" s="13" t="s">
        <v>39</v>
      </c>
      <c r="AX1128" s="13" t="s">
        <v>78</v>
      </c>
      <c r="AY1128" s="244" t="s">
        <v>141</v>
      </c>
    </row>
    <row r="1129" s="14" customFormat="1">
      <c r="A1129" s="14"/>
      <c r="B1129" s="245"/>
      <c r="C1129" s="246"/>
      <c r="D1129" s="236" t="s">
        <v>153</v>
      </c>
      <c r="E1129" s="247" t="s">
        <v>32</v>
      </c>
      <c r="F1129" s="248" t="s">
        <v>149</v>
      </c>
      <c r="G1129" s="246"/>
      <c r="H1129" s="249">
        <v>4</v>
      </c>
      <c r="I1129" s="250"/>
      <c r="J1129" s="246"/>
      <c r="K1129" s="246"/>
      <c r="L1129" s="251"/>
      <c r="M1129" s="252"/>
      <c r="N1129" s="253"/>
      <c r="O1129" s="253"/>
      <c r="P1129" s="253"/>
      <c r="Q1129" s="253"/>
      <c r="R1129" s="253"/>
      <c r="S1129" s="253"/>
      <c r="T1129" s="254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5" t="s">
        <v>153</v>
      </c>
      <c r="AU1129" s="255" t="s">
        <v>87</v>
      </c>
      <c r="AV1129" s="14" t="s">
        <v>87</v>
      </c>
      <c r="AW1129" s="14" t="s">
        <v>39</v>
      </c>
      <c r="AX1129" s="14" t="s">
        <v>78</v>
      </c>
      <c r="AY1129" s="255" t="s">
        <v>141</v>
      </c>
    </row>
    <row r="1130" s="15" customFormat="1">
      <c r="A1130" s="15"/>
      <c r="B1130" s="256"/>
      <c r="C1130" s="257"/>
      <c r="D1130" s="236" t="s">
        <v>153</v>
      </c>
      <c r="E1130" s="258" t="s">
        <v>32</v>
      </c>
      <c r="F1130" s="259" t="s">
        <v>223</v>
      </c>
      <c r="G1130" s="257"/>
      <c r="H1130" s="260">
        <v>10</v>
      </c>
      <c r="I1130" s="261"/>
      <c r="J1130" s="257"/>
      <c r="K1130" s="257"/>
      <c r="L1130" s="262"/>
      <c r="M1130" s="263"/>
      <c r="N1130" s="264"/>
      <c r="O1130" s="264"/>
      <c r="P1130" s="264"/>
      <c r="Q1130" s="264"/>
      <c r="R1130" s="264"/>
      <c r="S1130" s="264"/>
      <c r="T1130" s="265"/>
      <c r="U1130" s="15"/>
      <c r="V1130" s="15"/>
      <c r="W1130" s="15"/>
      <c r="X1130" s="15"/>
      <c r="Y1130" s="15"/>
      <c r="Z1130" s="15"/>
      <c r="AA1130" s="15"/>
      <c r="AB1130" s="15"/>
      <c r="AC1130" s="15"/>
      <c r="AD1130" s="15"/>
      <c r="AE1130" s="15"/>
      <c r="AT1130" s="266" t="s">
        <v>153</v>
      </c>
      <c r="AU1130" s="266" t="s">
        <v>87</v>
      </c>
      <c r="AV1130" s="15" t="s">
        <v>149</v>
      </c>
      <c r="AW1130" s="15" t="s">
        <v>39</v>
      </c>
      <c r="AX1130" s="15" t="s">
        <v>85</v>
      </c>
      <c r="AY1130" s="266" t="s">
        <v>141</v>
      </c>
    </row>
    <row r="1131" s="2" customFormat="1" ht="21.75" customHeight="1">
      <c r="A1131" s="42"/>
      <c r="B1131" s="43"/>
      <c r="C1131" s="216" t="s">
        <v>941</v>
      </c>
      <c r="D1131" s="216" t="s">
        <v>144</v>
      </c>
      <c r="E1131" s="217" t="s">
        <v>942</v>
      </c>
      <c r="F1131" s="218" t="s">
        <v>943</v>
      </c>
      <c r="G1131" s="219" t="s">
        <v>358</v>
      </c>
      <c r="H1131" s="220">
        <v>56</v>
      </c>
      <c r="I1131" s="221"/>
      <c r="J1131" s="222">
        <f>ROUND(I1131*H1131,2)</f>
        <v>0</v>
      </c>
      <c r="K1131" s="218" t="s">
        <v>148</v>
      </c>
      <c r="L1131" s="48"/>
      <c r="M1131" s="223" t="s">
        <v>32</v>
      </c>
      <c r="N1131" s="224" t="s">
        <v>49</v>
      </c>
      <c r="O1131" s="88"/>
      <c r="P1131" s="225">
        <f>O1131*H1131</f>
        <v>0</v>
      </c>
      <c r="Q1131" s="225">
        <v>0</v>
      </c>
      <c r="R1131" s="225">
        <f>Q1131*H1131</f>
        <v>0</v>
      </c>
      <c r="S1131" s="225">
        <v>0.0050000000000000001</v>
      </c>
      <c r="T1131" s="226">
        <f>S1131*H1131</f>
        <v>0.28000000000000003</v>
      </c>
      <c r="U1131" s="42"/>
      <c r="V1131" s="42"/>
      <c r="W1131" s="42"/>
      <c r="X1131" s="42"/>
      <c r="Y1131" s="42"/>
      <c r="Z1131" s="42"/>
      <c r="AA1131" s="42"/>
      <c r="AB1131" s="42"/>
      <c r="AC1131" s="42"/>
      <c r="AD1131" s="42"/>
      <c r="AE1131" s="42"/>
      <c r="AR1131" s="227" t="s">
        <v>355</v>
      </c>
      <c r="AT1131" s="227" t="s">
        <v>144</v>
      </c>
      <c r="AU1131" s="227" t="s">
        <v>87</v>
      </c>
      <c r="AY1131" s="20" t="s">
        <v>141</v>
      </c>
      <c r="BE1131" s="228">
        <f>IF(N1131="základní",J1131,0)</f>
        <v>0</v>
      </c>
      <c r="BF1131" s="228">
        <f>IF(N1131="snížená",J1131,0)</f>
        <v>0</v>
      </c>
      <c r="BG1131" s="228">
        <f>IF(N1131="zákl. přenesená",J1131,0)</f>
        <v>0</v>
      </c>
      <c r="BH1131" s="228">
        <f>IF(N1131="sníž. přenesená",J1131,0)</f>
        <v>0</v>
      </c>
      <c r="BI1131" s="228">
        <f>IF(N1131="nulová",J1131,0)</f>
        <v>0</v>
      </c>
      <c r="BJ1131" s="20" t="s">
        <v>85</v>
      </c>
      <c r="BK1131" s="228">
        <f>ROUND(I1131*H1131,2)</f>
        <v>0</v>
      </c>
      <c r="BL1131" s="20" t="s">
        <v>355</v>
      </c>
      <c r="BM1131" s="227" t="s">
        <v>944</v>
      </c>
    </row>
    <row r="1132" s="2" customFormat="1">
      <c r="A1132" s="42"/>
      <c r="B1132" s="43"/>
      <c r="C1132" s="44"/>
      <c r="D1132" s="229" t="s">
        <v>151</v>
      </c>
      <c r="E1132" s="44"/>
      <c r="F1132" s="230" t="s">
        <v>945</v>
      </c>
      <c r="G1132" s="44"/>
      <c r="H1132" s="44"/>
      <c r="I1132" s="231"/>
      <c r="J1132" s="44"/>
      <c r="K1132" s="44"/>
      <c r="L1132" s="48"/>
      <c r="M1132" s="232"/>
      <c r="N1132" s="233"/>
      <c r="O1132" s="88"/>
      <c r="P1132" s="88"/>
      <c r="Q1132" s="88"/>
      <c r="R1132" s="88"/>
      <c r="S1132" s="88"/>
      <c r="T1132" s="89"/>
      <c r="U1132" s="42"/>
      <c r="V1132" s="42"/>
      <c r="W1132" s="42"/>
      <c r="X1132" s="42"/>
      <c r="Y1132" s="42"/>
      <c r="Z1132" s="42"/>
      <c r="AA1132" s="42"/>
      <c r="AB1132" s="42"/>
      <c r="AC1132" s="42"/>
      <c r="AD1132" s="42"/>
      <c r="AE1132" s="42"/>
      <c r="AT1132" s="20" t="s">
        <v>151</v>
      </c>
      <c r="AU1132" s="20" t="s">
        <v>87</v>
      </c>
    </row>
    <row r="1133" s="13" customFormat="1">
      <c r="A1133" s="13"/>
      <c r="B1133" s="234"/>
      <c r="C1133" s="235"/>
      <c r="D1133" s="236" t="s">
        <v>153</v>
      </c>
      <c r="E1133" s="237" t="s">
        <v>32</v>
      </c>
      <c r="F1133" s="238" t="s">
        <v>936</v>
      </c>
      <c r="G1133" s="235"/>
      <c r="H1133" s="237" t="s">
        <v>32</v>
      </c>
      <c r="I1133" s="239"/>
      <c r="J1133" s="235"/>
      <c r="K1133" s="235"/>
      <c r="L1133" s="240"/>
      <c r="M1133" s="241"/>
      <c r="N1133" s="242"/>
      <c r="O1133" s="242"/>
      <c r="P1133" s="242"/>
      <c r="Q1133" s="242"/>
      <c r="R1133" s="242"/>
      <c r="S1133" s="242"/>
      <c r="T1133" s="243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4" t="s">
        <v>153</v>
      </c>
      <c r="AU1133" s="244" t="s">
        <v>87</v>
      </c>
      <c r="AV1133" s="13" t="s">
        <v>85</v>
      </c>
      <c r="AW1133" s="13" t="s">
        <v>39</v>
      </c>
      <c r="AX1133" s="13" t="s">
        <v>78</v>
      </c>
      <c r="AY1133" s="244" t="s">
        <v>141</v>
      </c>
    </row>
    <row r="1134" s="13" customFormat="1">
      <c r="A1134" s="13"/>
      <c r="B1134" s="234"/>
      <c r="C1134" s="235"/>
      <c r="D1134" s="236" t="s">
        <v>153</v>
      </c>
      <c r="E1134" s="237" t="s">
        <v>32</v>
      </c>
      <c r="F1134" s="238" t="s">
        <v>937</v>
      </c>
      <c r="G1134" s="235"/>
      <c r="H1134" s="237" t="s">
        <v>32</v>
      </c>
      <c r="I1134" s="239"/>
      <c r="J1134" s="235"/>
      <c r="K1134" s="235"/>
      <c r="L1134" s="240"/>
      <c r="M1134" s="241"/>
      <c r="N1134" s="242"/>
      <c r="O1134" s="242"/>
      <c r="P1134" s="242"/>
      <c r="Q1134" s="242"/>
      <c r="R1134" s="242"/>
      <c r="S1134" s="242"/>
      <c r="T1134" s="243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4" t="s">
        <v>153</v>
      </c>
      <c r="AU1134" s="244" t="s">
        <v>87</v>
      </c>
      <c r="AV1134" s="13" t="s">
        <v>85</v>
      </c>
      <c r="AW1134" s="13" t="s">
        <v>39</v>
      </c>
      <c r="AX1134" s="13" t="s">
        <v>78</v>
      </c>
      <c r="AY1134" s="244" t="s">
        <v>141</v>
      </c>
    </row>
    <row r="1135" s="14" customFormat="1">
      <c r="A1135" s="14"/>
      <c r="B1135" s="245"/>
      <c r="C1135" s="246"/>
      <c r="D1135" s="236" t="s">
        <v>153</v>
      </c>
      <c r="E1135" s="247" t="s">
        <v>32</v>
      </c>
      <c r="F1135" s="248" t="s">
        <v>344</v>
      </c>
      <c r="G1135" s="246"/>
      <c r="H1135" s="249">
        <v>14</v>
      </c>
      <c r="I1135" s="250"/>
      <c r="J1135" s="246"/>
      <c r="K1135" s="246"/>
      <c r="L1135" s="251"/>
      <c r="M1135" s="252"/>
      <c r="N1135" s="253"/>
      <c r="O1135" s="253"/>
      <c r="P1135" s="253"/>
      <c r="Q1135" s="253"/>
      <c r="R1135" s="253"/>
      <c r="S1135" s="253"/>
      <c r="T1135" s="254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5" t="s">
        <v>153</v>
      </c>
      <c r="AU1135" s="255" t="s">
        <v>87</v>
      </c>
      <c r="AV1135" s="14" t="s">
        <v>87</v>
      </c>
      <c r="AW1135" s="14" t="s">
        <v>39</v>
      </c>
      <c r="AX1135" s="14" t="s">
        <v>78</v>
      </c>
      <c r="AY1135" s="255" t="s">
        <v>141</v>
      </c>
    </row>
    <row r="1136" s="13" customFormat="1">
      <c r="A1136" s="13"/>
      <c r="B1136" s="234"/>
      <c r="C1136" s="235"/>
      <c r="D1136" s="236" t="s">
        <v>153</v>
      </c>
      <c r="E1136" s="237" t="s">
        <v>32</v>
      </c>
      <c r="F1136" s="238" t="s">
        <v>939</v>
      </c>
      <c r="G1136" s="235"/>
      <c r="H1136" s="237" t="s">
        <v>32</v>
      </c>
      <c r="I1136" s="239"/>
      <c r="J1136" s="235"/>
      <c r="K1136" s="235"/>
      <c r="L1136" s="240"/>
      <c r="M1136" s="241"/>
      <c r="N1136" s="242"/>
      <c r="O1136" s="242"/>
      <c r="P1136" s="242"/>
      <c r="Q1136" s="242"/>
      <c r="R1136" s="242"/>
      <c r="S1136" s="242"/>
      <c r="T1136" s="243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4" t="s">
        <v>153</v>
      </c>
      <c r="AU1136" s="244" t="s">
        <v>87</v>
      </c>
      <c r="AV1136" s="13" t="s">
        <v>85</v>
      </c>
      <c r="AW1136" s="13" t="s">
        <v>39</v>
      </c>
      <c r="AX1136" s="13" t="s">
        <v>78</v>
      </c>
      <c r="AY1136" s="244" t="s">
        <v>141</v>
      </c>
    </row>
    <row r="1137" s="14" customFormat="1">
      <c r="A1137" s="14"/>
      <c r="B1137" s="245"/>
      <c r="C1137" s="246"/>
      <c r="D1137" s="236" t="s">
        <v>153</v>
      </c>
      <c r="E1137" s="247" t="s">
        <v>32</v>
      </c>
      <c r="F1137" s="248" t="s">
        <v>946</v>
      </c>
      <c r="G1137" s="246"/>
      <c r="H1137" s="249">
        <v>21</v>
      </c>
      <c r="I1137" s="250"/>
      <c r="J1137" s="246"/>
      <c r="K1137" s="246"/>
      <c r="L1137" s="251"/>
      <c r="M1137" s="252"/>
      <c r="N1137" s="253"/>
      <c r="O1137" s="253"/>
      <c r="P1137" s="253"/>
      <c r="Q1137" s="253"/>
      <c r="R1137" s="253"/>
      <c r="S1137" s="253"/>
      <c r="T1137" s="254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5" t="s">
        <v>153</v>
      </c>
      <c r="AU1137" s="255" t="s">
        <v>87</v>
      </c>
      <c r="AV1137" s="14" t="s">
        <v>87</v>
      </c>
      <c r="AW1137" s="14" t="s">
        <v>39</v>
      </c>
      <c r="AX1137" s="14" t="s">
        <v>78</v>
      </c>
      <c r="AY1137" s="255" t="s">
        <v>141</v>
      </c>
    </row>
    <row r="1138" s="13" customFormat="1">
      <c r="A1138" s="13"/>
      <c r="B1138" s="234"/>
      <c r="C1138" s="235"/>
      <c r="D1138" s="236" t="s">
        <v>153</v>
      </c>
      <c r="E1138" s="237" t="s">
        <v>32</v>
      </c>
      <c r="F1138" s="238" t="s">
        <v>940</v>
      </c>
      <c r="G1138" s="235"/>
      <c r="H1138" s="237" t="s">
        <v>32</v>
      </c>
      <c r="I1138" s="239"/>
      <c r="J1138" s="235"/>
      <c r="K1138" s="235"/>
      <c r="L1138" s="240"/>
      <c r="M1138" s="241"/>
      <c r="N1138" s="242"/>
      <c r="O1138" s="242"/>
      <c r="P1138" s="242"/>
      <c r="Q1138" s="242"/>
      <c r="R1138" s="242"/>
      <c r="S1138" s="242"/>
      <c r="T1138" s="243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4" t="s">
        <v>153</v>
      </c>
      <c r="AU1138" s="244" t="s">
        <v>87</v>
      </c>
      <c r="AV1138" s="13" t="s">
        <v>85</v>
      </c>
      <c r="AW1138" s="13" t="s">
        <v>39</v>
      </c>
      <c r="AX1138" s="13" t="s">
        <v>78</v>
      </c>
      <c r="AY1138" s="244" t="s">
        <v>141</v>
      </c>
    </row>
    <row r="1139" s="14" customFormat="1">
      <c r="A1139" s="14"/>
      <c r="B1139" s="245"/>
      <c r="C1139" s="246"/>
      <c r="D1139" s="236" t="s">
        <v>153</v>
      </c>
      <c r="E1139" s="247" t="s">
        <v>32</v>
      </c>
      <c r="F1139" s="248" t="s">
        <v>947</v>
      </c>
      <c r="G1139" s="246"/>
      <c r="H1139" s="249">
        <v>21</v>
      </c>
      <c r="I1139" s="250"/>
      <c r="J1139" s="246"/>
      <c r="K1139" s="246"/>
      <c r="L1139" s="251"/>
      <c r="M1139" s="252"/>
      <c r="N1139" s="253"/>
      <c r="O1139" s="253"/>
      <c r="P1139" s="253"/>
      <c r="Q1139" s="253"/>
      <c r="R1139" s="253"/>
      <c r="S1139" s="253"/>
      <c r="T1139" s="254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5" t="s">
        <v>153</v>
      </c>
      <c r="AU1139" s="255" t="s">
        <v>87</v>
      </c>
      <c r="AV1139" s="14" t="s">
        <v>87</v>
      </c>
      <c r="AW1139" s="14" t="s">
        <v>39</v>
      </c>
      <c r="AX1139" s="14" t="s">
        <v>78</v>
      </c>
      <c r="AY1139" s="255" t="s">
        <v>141</v>
      </c>
    </row>
    <row r="1140" s="15" customFormat="1">
      <c r="A1140" s="15"/>
      <c r="B1140" s="256"/>
      <c r="C1140" s="257"/>
      <c r="D1140" s="236" t="s">
        <v>153</v>
      </c>
      <c r="E1140" s="258" t="s">
        <v>32</v>
      </c>
      <c r="F1140" s="259" t="s">
        <v>223</v>
      </c>
      <c r="G1140" s="257"/>
      <c r="H1140" s="260">
        <v>56</v>
      </c>
      <c r="I1140" s="261"/>
      <c r="J1140" s="257"/>
      <c r="K1140" s="257"/>
      <c r="L1140" s="262"/>
      <c r="M1140" s="263"/>
      <c r="N1140" s="264"/>
      <c r="O1140" s="264"/>
      <c r="P1140" s="264"/>
      <c r="Q1140" s="264"/>
      <c r="R1140" s="264"/>
      <c r="S1140" s="264"/>
      <c r="T1140" s="265"/>
      <c r="U1140" s="15"/>
      <c r="V1140" s="15"/>
      <c r="W1140" s="15"/>
      <c r="X1140" s="15"/>
      <c r="Y1140" s="15"/>
      <c r="Z1140" s="15"/>
      <c r="AA1140" s="15"/>
      <c r="AB1140" s="15"/>
      <c r="AC1140" s="15"/>
      <c r="AD1140" s="15"/>
      <c r="AE1140" s="15"/>
      <c r="AT1140" s="266" t="s">
        <v>153</v>
      </c>
      <c r="AU1140" s="266" t="s">
        <v>87</v>
      </c>
      <c r="AV1140" s="15" t="s">
        <v>149</v>
      </c>
      <c r="AW1140" s="15" t="s">
        <v>39</v>
      </c>
      <c r="AX1140" s="15" t="s">
        <v>85</v>
      </c>
      <c r="AY1140" s="266" t="s">
        <v>141</v>
      </c>
    </row>
    <row r="1141" s="2" customFormat="1" ht="16.5" customHeight="1">
      <c r="A1141" s="42"/>
      <c r="B1141" s="43"/>
      <c r="C1141" s="216" t="s">
        <v>948</v>
      </c>
      <c r="D1141" s="216" t="s">
        <v>144</v>
      </c>
      <c r="E1141" s="217" t="s">
        <v>949</v>
      </c>
      <c r="F1141" s="218" t="s">
        <v>950</v>
      </c>
      <c r="G1141" s="219" t="s">
        <v>358</v>
      </c>
      <c r="H1141" s="220">
        <v>9</v>
      </c>
      <c r="I1141" s="221"/>
      <c r="J1141" s="222">
        <f>ROUND(I1141*H1141,2)</f>
        <v>0</v>
      </c>
      <c r="K1141" s="218" t="s">
        <v>148</v>
      </c>
      <c r="L1141" s="48"/>
      <c r="M1141" s="223" t="s">
        <v>32</v>
      </c>
      <c r="N1141" s="224" t="s">
        <v>49</v>
      </c>
      <c r="O1141" s="88"/>
      <c r="P1141" s="225">
        <f>O1141*H1141</f>
        <v>0</v>
      </c>
      <c r="Q1141" s="225">
        <v>0</v>
      </c>
      <c r="R1141" s="225">
        <f>Q1141*H1141</f>
        <v>0</v>
      </c>
      <c r="S1141" s="225">
        <v>0.0040000000000000001</v>
      </c>
      <c r="T1141" s="226">
        <f>S1141*H1141</f>
        <v>0.036000000000000004</v>
      </c>
      <c r="U1141" s="42"/>
      <c r="V1141" s="42"/>
      <c r="W1141" s="42"/>
      <c r="X1141" s="42"/>
      <c r="Y1141" s="42"/>
      <c r="Z1141" s="42"/>
      <c r="AA1141" s="42"/>
      <c r="AB1141" s="42"/>
      <c r="AC1141" s="42"/>
      <c r="AD1141" s="42"/>
      <c r="AE1141" s="42"/>
      <c r="AR1141" s="227" t="s">
        <v>355</v>
      </c>
      <c r="AT1141" s="227" t="s">
        <v>144</v>
      </c>
      <c r="AU1141" s="227" t="s">
        <v>87</v>
      </c>
      <c r="AY1141" s="20" t="s">
        <v>141</v>
      </c>
      <c r="BE1141" s="228">
        <f>IF(N1141="základní",J1141,0)</f>
        <v>0</v>
      </c>
      <c r="BF1141" s="228">
        <f>IF(N1141="snížená",J1141,0)</f>
        <v>0</v>
      </c>
      <c r="BG1141" s="228">
        <f>IF(N1141="zákl. přenesená",J1141,0)</f>
        <v>0</v>
      </c>
      <c r="BH1141" s="228">
        <f>IF(N1141="sníž. přenesená",J1141,0)</f>
        <v>0</v>
      </c>
      <c r="BI1141" s="228">
        <f>IF(N1141="nulová",J1141,0)</f>
        <v>0</v>
      </c>
      <c r="BJ1141" s="20" t="s">
        <v>85</v>
      </c>
      <c r="BK1141" s="228">
        <f>ROUND(I1141*H1141,2)</f>
        <v>0</v>
      </c>
      <c r="BL1141" s="20" t="s">
        <v>355</v>
      </c>
      <c r="BM1141" s="227" t="s">
        <v>951</v>
      </c>
    </row>
    <row r="1142" s="2" customFormat="1">
      <c r="A1142" s="42"/>
      <c r="B1142" s="43"/>
      <c r="C1142" s="44"/>
      <c r="D1142" s="229" t="s">
        <v>151</v>
      </c>
      <c r="E1142" s="44"/>
      <c r="F1142" s="230" t="s">
        <v>952</v>
      </c>
      <c r="G1142" s="44"/>
      <c r="H1142" s="44"/>
      <c r="I1142" s="231"/>
      <c r="J1142" s="44"/>
      <c r="K1142" s="44"/>
      <c r="L1142" s="48"/>
      <c r="M1142" s="232"/>
      <c r="N1142" s="233"/>
      <c r="O1142" s="88"/>
      <c r="P1142" s="88"/>
      <c r="Q1142" s="88"/>
      <c r="R1142" s="88"/>
      <c r="S1142" s="88"/>
      <c r="T1142" s="89"/>
      <c r="U1142" s="42"/>
      <c r="V1142" s="42"/>
      <c r="W1142" s="42"/>
      <c r="X1142" s="42"/>
      <c r="Y1142" s="42"/>
      <c r="Z1142" s="42"/>
      <c r="AA1142" s="42"/>
      <c r="AB1142" s="42"/>
      <c r="AC1142" s="42"/>
      <c r="AD1142" s="42"/>
      <c r="AE1142" s="42"/>
      <c r="AT1142" s="20" t="s">
        <v>151</v>
      </c>
      <c r="AU1142" s="20" t="s">
        <v>87</v>
      </c>
    </row>
    <row r="1143" s="13" customFormat="1">
      <c r="A1143" s="13"/>
      <c r="B1143" s="234"/>
      <c r="C1143" s="235"/>
      <c r="D1143" s="236" t="s">
        <v>153</v>
      </c>
      <c r="E1143" s="237" t="s">
        <v>32</v>
      </c>
      <c r="F1143" s="238" t="s">
        <v>936</v>
      </c>
      <c r="G1143" s="235"/>
      <c r="H1143" s="237" t="s">
        <v>32</v>
      </c>
      <c r="I1143" s="239"/>
      <c r="J1143" s="235"/>
      <c r="K1143" s="235"/>
      <c r="L1143" s="240"/>
      <c r="M1143" s="241"/>
      <c r="N1143" s="242"/>
      <c r="O1143" s="242"/>
      <c r="P1143" s="242"/>
      <c r="Q1143" s="242"/>
      <c r="R1143" s="242"/>
      <c r="S1143" s="242"/>
      <c r="T1143" s="243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4" t="s">
        <v>153</v>
      </c>
      <c r="AU1143" s="244" t="s">
        <v>87</v>
      </c>
      <c r="AV1143" s="13" t="s">
        <v>85</v>
      </c>
      <c r="AW1143" s="13" t="s">
        <v>39</v>
      </c>
      <c r="AX1143" s="13" t="s">
        <v>78</v>
      </c>
      <c r="AY1143" s="244" t="s">
        <v>141</v>
      </c>
    </row>
    <row r="1144" s="13" customFormat="1">
      <c r="A1144" s="13"/>
      <c r="B1144" s="234"/>
      <c r="C1144" s="235"/>
      <c r="D1144" s="236" t="s">
        <v>153</v>
      </c>
      <c r="E1144" s="237" t="s">
        <v>32</v>
      </c>
      <c r="F1144" s="238" t="s">
        <v>937</v>
      </c>
      <c r="G1144" s="235"/>
      <c r="H1144" s="237" t="s">
        <v>32</v>
      </c>
      <c r="I1144" s="239"/>
      <c r="J1144" s="235"/>
      <c r="K1144" s="235"/>
      <c r="L1144" s="240"/>
      <c r="M1144" s="241"/>
      <c r="N1144" s="242"/>
      <c r="O1144" s="242"/>
      <c r="P1144" s="242"/>
      <c r="Q1144" s="242"/>
      <c r="R1144" s="242"/>
      <c r="S1144" s="242"/>
      <c r="T1144" s="243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4" t="s">
        <v>153</v>
      </c>
      <c r="AU1144" s="244" t="s">
        <v>87</v>
      </c>
      <c r="AV1144" s="13" t="s">
        <v>85</v>
      </c>
      <c r="AW1144" s="13" t="s">
        <v>39</v>
      </c>
      <c r="AX1144" s="13" t="s">
        <v>78</v>
      </c>
      <c r="AY1144" s="244" t="s">
        <v>141</v>
      </c>
    </row>
    <row r="1145" s="14" customFormat="1">
      <c r="A1145" s="14"/>
      <c r="B1145" s="245"/>
      <c r="C1145" s="246"/>
      <c r="D1145" s="236" t="s">
        <v>153</v>
      </c>
      <c r="E1145" s="247" t="s">
        <v>32</v>
      </c>
      <c r="F1145" s="248" t="s">
        <v>247</v>
      </c>
      <c r="G1145" s="246"/>
      <c r="H1145" s="249">
        <v>6</v>
      </c>
      <c r="I1145" s="250"/>
      <c r="J1145" s="246"/>
      <c r="K1145" s="246"/>
      <c r="L1145" s="251"/>
      <c r="M1145" s="252"/>
      <c r="N1145" s="253"/>
      <c r="O1145" s="253"/>
      <c r="P1145" s="253"/>
      <c r="Q1145" s="253"/>
      <c r="R1145" s="253"/>
      <c r="S1145" s="253"/>
      <c r="T1145" s="254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5" t="s">
        <v>153</v>
      </c>
      <c r="AU1145" s="255" t="s">
        <v>87</v>
      </c>
      <c r="AV1145" s="14" t="s">
        <v>87</v>
      </c>
      <c r="AW1145" s="14" t="s">
        <v>39</v>
      </c>
      <c r="AX1145" s="14" t="s">
        <v>78</v>
      </c>
      <c r="AY1145" s="255" t="s">
        <v>141</v>
      </c>
    </row>
    <row r="1146" s="13" customFormat="1">
      <c r="A1146" s="13"/>
      <c r="B1146" s="234"/>
      <c r="C1146" s="235"/>
      <c r="D1146" s="236" t="s">
        <v>153</v>
      </c>
      <c r="E1146" s="237" t="s">
        <v>32</v>
      </c>
      <c r="F1146" s="238" t="s">
        <v>953</v>
      </c>
      <c r="G1146" s="235"/>
      <c r="H1146" s="237" t="s">
        <v>32</v>
      </c>
      <c r="I1146" s="239"/>
      <c r="J1146" s="235"/>
      <c r="K1146" s="235"/>
      <c r="L1146" s="240"/>
      <c r="M1146" s="241"/>
      <c r="N1146" s="242"/>
      <c r="O1146" s="242"/>
      <c r="P1146" s="242"/>
      <c r="Q1146" s="242"/>
      <c r="R1146" s="242"/>
      <c r="S1146" s="242"/>
      <c r="T1146" s="243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4" t="s">
        <v>153</v>
      </c>
      <c r="AU1146" s="244" t="s">
        <v>87</v>
      </c>
      <c r="AV1146" s="13" t="s">
        <v>85</v>
      </c>
      <c r="AW1146" s="13" t="s">
        <v>39</v>
      </c>
      <c r="AX1146" s="13" t="s">
        <v>78</v>
      </c>
      <c r="AY1146" s="244" t="s">
        <v>141</v>
      </c>
    </row>
    <row r="1147" s="14" customFormat="1">
      <c r="A1147" s="14"/>
      <c r="B1147" s="245"/>
      <c r="C1147" s="246"/>
      <c r="D1147" s="236" t="s">
        <v>153</v>
      </c>
      <c r="E1147" s="247" t="s">
        <v>32</v>
      </c>
      <c r="F1147" s="248" t="s">
        <v>954</v>
      </c>
      <c r="G1147" s="246"/>
      <c r="H1147" s="249">
        <v>1</v>
      </c>
      <c r="I1147" s="250"/>
      <c r="J1147" s="246"/>
      <c r="K1147" s="246"/>
      <c r="L1147" s="251"/>
      <c r="M1147" s="252"/>
      <c r="N1147" s="253"/>
      <c r="O1147" s="253"/>
      <c r="P1147" s="253"/>
      <c r="Q1147" s="253"/>
      <c r="R1147" s="253"/>
      <c r="S1147" s="253"/>
      <c r="T1147" s="254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5" t="s">
        <v>153</v>
      </c>
      <c r="AU1147" s="255" t="s">
        <v>87</v>
      </c>
      <c r="AV1147" s="14" t="s">
        <v>87</v>
      </c>
      <c r="AW1147" s="14" t="s">
        <v>39</v>
      </c>
      <c r="AX1147" s="14" t="s">
        <v>78</v>
      </c>
      <c r="AY1147" s="255" t="s">
        <v>141</v>
      </c>
    </row>
    <row r="1148" s="13" customFormat="1">
      <c r="A1148" s="13"/>
      <c r="B1148" s="234"/>
      <c r="C1148" s="235"/>
      <c r="D1148" s="236" t="s">
        <v>153</v>
      </c>
      <c r="E1148" s="237" t="s">
        <v>32</v>
      </c>
      <c r="F1148" s="238" t="s">
        <v>940</v>
      </c>
      <c r="G1148" s="235"/>
      <c r="H1148" s="237" t="s">
        <v>32</v>
      </c>
      <c r="I1148" s="239"/>
      <c r="J1148" s="235"/>
      <c r="K1148" s="235"/>
      <c r="L1148" s="240"/>
      <c r="M1148" s="241"/>
      <c r="N1148" s="242"/>
      <c r="O1148" s="242"/>
      <c r="P1148" s="242"/>
      <c r="Q1148" s="242"/>
      <c r="R1148" s="242"/>
      <c r="S1148" s="242"/>
      <c r="T1148" s="24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44" t="s">
        <v>153</v>
      </c>
      <c r="AU1148" s="244" t="s">
        <v>87</v>
      </c>
      <c r="AV1148" s="13" t="s">
        <v>85</v>
      </c>
      <c r="AW1148" s="13" t="s">
        <v>39</v>
      </c>
      <c r="AX1148" s="13" t="s">
        <v>78</v>
      </c>
      <c r="AY1148" s="244" t="s">
        <v>141</v>
      </c>
    </row>
    <row r="1149" s="14" customFormat="1">
      <c r="A1149" s="14"/>
      <c r="B1149" s="245"/>
      <c r="C1149" s="246"/>
      <c r="D1149" s="236" t="s">
        <v>153</v>
      </c>
      <c r="E1149" s="247" t="s">
        <v>32</v>
      </c>
      <c r="F1149" s="248" t="s">
        <v>87</v>
      </c>
      <c r="G1149" s="246"/>
      <c r="H1149" s="249">
        <v>2</v>
      </c>
      <c r="I1149" s="250"/>
      <c r="J1149" s="246"/>
      <c r="K1149" s="246"/>
      <c r="L1149" s="251"/>
      <c r="M1149" s="252"/>
      <c r="N1149" s="253"/>
      <c r="O1149" s="253"/>
      <c r="P1149" s="253"/>
      <c r="Q1149" s="253"/>
      <c r="R1149" s="253"/>
      <c r="S1149" s="253"/>
      <c r="T1149" s="254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5" t="s">
        <v>153</v>
      </c>
      <c r="AU1149" s="255" t="s">
        <v>87</v>
      </c>
      <c r="AV1149" s="14" t="s">
        <v>87</v>
      </c>
      <c r="AW1149" s="14" t="s">
        <v>39</v>
      </c>
      <c r="AX1149" s="14" t="s">
        <v>78</v>
      </c>
      <c r="AY1149" s="255" t="s">
        <v>141</v>
      </c>
    </row>
    <row r="1150" s="15" customFormat="1">
      <c r="A1150" s="15"/>
      <c r="B1150" s="256"/>
      <c r="C1150" s="257"/>
      <c r="D1150" s="236" t="s">
        <v>153</v>
      </c>
      <c r="E1150" s="258" t="s">
        <v>32</v>
      </c>
      <c r="F1150" s="259" t="s">
        <v>223</v>
      </c>
      <c r="G1150" s="257"/>
      <c r="H1150" s="260">
        <v>9</v>
      </c>
      <c r="I1150" s="261"/>
      <c r="J1150" s="257"/>
      <c r="K1150" s="257"/>
      <c r="L1150" s="262"/>
      <c r="M1150" s="263"/>
      <c r="N1150" s="264"/>
      <c r="O1150" s="264"/>
      <c r="P1150" s="264"/>
      <c r="Q1150" s="264"/>
      <c r="R1150" s="264"/>
      <c r="S1150" s="264"/>
      <c r="T1150" s="265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T1150" s="266" t="s">
        <v>153</v>
      </c>
      <c r="AU1150" s="266" t="s">
        <v>87</v>
      </c>
      <c r="AV1150" s="15" t="s">
        <v>149</v>
      </c>
      <c r="AW1150" s="15" t="s">
        <v>39</v>
      </c>
      <c r="AX1150" s="15" t="s">
        <v>85</v>
      </c>
      <c r="AY1150" s="266" t="s">
        <v>141</v>
      </c>
    </row>
    <row r="1151" s="2" customFormat="1" ht="21.75" customHeight="1">
      <c r="A1151" s="42"/>
      <c r="B1151" s="43"/>
      <c r="C1151" s="216" t="s">
        <v>955</v>
      </c>
      <c r="D1151" s="216" t="s">
        <v>144</v>
      </c>
      <c r="E1151" s="217" t="s">
        <v>956</v>
      </c>
      <c r="F1151" s="218" t="s">
        <v>957</v>
      </c>
      <c r="G1151" s="219" t="s">
        <v>358</v>
      </c>
      <c r="H1151" s="220">
        <v>65</v>
      </c>
      <c r="I1151" s="221"/>
      <c r="J1151" s="222">
        <f>ROUND(I1151*H1151,2)</f>
        <v>0</v>
      </c>
      <c r="K1151" s="218" t="s">
        <v>148</v>
      </c>
      <c r="L1151" s="48"/>
      <c r="M1151" s="223" t="s">
        <v>32</v>
      </c>
      <c r="N1151" s="224" t="s">
        <v>49</v>
      </c>
      <c r="O1151" s="88"/>
      <c r="P1151" s="225">
        <f>O1151*H1151</f>
        <v>0</v>
      </c>
      <c r="Q1151" s="225">
        <v>0</v>
      </c>
      <c r="R1151" s="225">
        <f>Q1151*H1151</f>
        <v>0</v>
      </c>
      <c r="S1151" s="225">
        <v>0.0060000000000000001</v>
      </c>
      <c r="T1151" s="226">
        <f>S1151*H1151</f>
        <v>0.39000000000000001</v>
      </c>
      <c r="U1151" s="42"/>
      <c r="V1151" s="42"/>
      <c r="W1151" s="42"/>
      <c r="X1151" s="42"/>
      <c r="Y1151" s="42"/>
      <c r="Z1151" s="42"/>
      <c r="AA1151" s="42"/>
      <c r="AB1151" s="42"/>
      <c r="AC1151" s="42"/>
      <c r="AD1151" s="42"/>
      <c r="AE1151" s="42"/>
      <c r="AR1151" s="227" t="s">
        <v>355</v>
      </c>
      <c r="AT1151" s="227" t="s">
        <v>144</v>
      </c>
      <c r="AU1151" s="227" t="s">
        <v>87</v>
      </c>
      <c r="AY1151" s="20" t="s">
        <v>141</v>
      </c>
      <c r="BE1151" s="228">
        <f>IF(N1151="základní",J1151,0)</f>
        <v>0</v>
      </c>
      <c r="BF1151" s="228">
        <f>IF(N1151="snížená",J1151,0)</f>
        <v>0</v>
      </c>
      <c r="BG1151" s="228">
        <f>IF(N1151="zákl. přenesená",J1151,0)</f>
        <v>0</v>
      </c>
      <c r="BH1151" s="228">
        <f>IF(N1151="sníž. přenesená",J1151,0)</f>
        <v>0</v>
      </c>
      <c r="BI1151" s="228">
        <f>IF(N1151="nulová",J1151,0)</f>
        <v>0</v>
      </c>
      <c r="BJ1151" s="20" t="s">
        <v>85</v>
      </c>
      <c r="BK1151" s="228">
        <f>ROUND(I1151*H1151,2)</f>
        <v>0</v>
      </c>
      <c r="BL1151" s="20" t="s">
        <v>355</v>
      </c>
      <c r="BM1151" s="227" t="s">
        <v>958</v>
      </c>
    </row>
    <row r="1152" s="2" customFormat="1">
      <c r="A1152" s="42"/>
      <c r="B1152" s="43"/>
      <c r="C1152" s="44"/>
      <c r="D1152" s="229" t="s">
        <v>151</v>
      </c>
      <c r="E1152" s="44"/>
      <c r="F1152" s="230" t="s">
        <v>959</v>
      </c>
      <c r="G1152" s="44"/>
      <c r="H1152" s="44"/>
      <c r="I1152" s="231"/>
      <c r="J1152" s="44"/>
      <c r="K1152" s="44"/>
      <c r="L1152" s="48"/>
      <c r="M1152" s="232"/>
      <c r="N1152" s="233"/>
      <c r="O1152" s="88"/>
      <c r="P1152" s="88"/>
      <c r="Q1152" s="88"/>
      <c r="R1152" s="88"/>
      <c r="S1152" s="88"/>
      <c r="T1152" s="89"/>
      <c r="U1152" s="42"/>
      <c r="V1152" s="42"/>
      <c r="W1152" s="42"/>
      <c r="X1152" s="42"/>
      <c r="Y1152" s="42"/>
      <c r="Z1152" s="42"/>
      <c r="AA1152" s="42"/>
      <c r="AB1152" s="42"/>
      <c r="AC1152" s="42"/>
      <c r="AD1152" s="42"/>
      <c r="AE1152" s="42"/>
      <c r="AT1152" s="20" t="s">
        <v>151</v>
      </c>
      <c r="AU1152" s="20" t="s">
        <v>87</v>
      </c>
    </row>
    <row r="1153" s="13" customFormat="1">
      <c r="A1153" s="13"/>
      <c r="B1153" s="234"/>
      <c r="C1153" s="235"/>
      <c r="D1153" s="236" t="s">
        <v>153</v>
      </c>
      <c r="E1153" s="237" t="s">
        <v>32</v>
      </c>
      <c r="F1153" s="238" t="s">
        <v>936</v>
      </c>
      <c r="G1153" s="235"/>
      <c r="H1153" s="237" t="s">
        <v>32</v>
      </c>
      <c r="I1153" s="239"/>
      <c r="J1153" s="235"/>
      <c r="K1153" s="235"/>
      <c r="L1153" s="240"/>
      <c r="M1153" s="241"/>
      <c r="N1153" s="242"/>
      <c r="O1153" s="242"/>
      <c r="P1153" s="242"/>
      <c r="Q1153" s="242"/>
      <c r="R1153" s="242"/>
      <c r="S1153" s="242"/>
      <c r="T1153" s="243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44" t="s">
        <v>153</v>
      </c>
      <c r="AU1153" s="244" t="s">
        <v>87</v>
      </c>
      <c r="AV1153" s="13" t="s">
        <v>85</v>
      </c>
      <c r="AW1153" s="13" t="s">
        <v>39</v>
      </c>
      <c r="AX1153" s="13" t="s">
        <v>78</v>
      </c>
      <c r="AY1153" s="244" t="s">
        <v>141</v>
      </c>
    </row>
    <row r="1154" s="13" customFormat="1">
      <c r="A1154" s="13"/>
      <c r="B1154" s="234"/>
      <c r="C1154" s="235"/>
      <c r="D1154" s="236" t="s">
        <v>153</v>
      </c>
      <c r="E1154" s="237" t="s">
        <v>32</v>
      </c>
      <c r="F1154" s="238" t="s">
        <v>937</v>
      </c>
      <c r="G1154" s="235"/>
      <c r="H1154" s="237" t="s">
        <v>32</v>
      </c>
      <c r="I1154" s="239"/>
      <c r="J1154" s="235"/>
      <c r="K1154" s="235"/>
      <c r="L1154" s="240"/>
      <c r="M1154" s="241"/>
      <c r="N1154" s="242"/>
      <c r="O1154" s="242"/>
      <c r="P1154" s="242"/>
      <c r="Q1154" s="242"/>
      <c r="R1154" s="242"/>
      <c r="S1154" s="242"/>
      <c r="T1154" s="243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4" t="s">
        <v>153</v>
      </c>
      <c r="AU1154" s="244" t="s">
        <v>87</v>
      </c>
      <c r="AV1154" s="13" t="s">
        <v>85</v>
      </c>
      <c r="AW1154" s="13" t="s">
        <v>39</v>
      </c>
      <c r="AX1154" s="13" t="s">
        <v>78</v>
      </c>
      <c r="AY1154" s="244" t="s">
        <v>141</v>
      </c>
    </row>
    <row r="1155" s="14" customFormat="1">
      <c r="A1155" s="14"/>
      <c r="B1155" s="245"/>
      <c r="C1155" s="246"/>
      <c r="D1155" s="236" t="s">
        <v>153</v>
      </c>
      <c r="E1155" s="247" t="s">
        <v>32</v>
      </c>
      <c r="F1155" s="248" t="s">
        <v>384</v>
      </c>
      <c r="G1155" s="246"/>
      <c r="H1155" s="249">
        <v>19</v>
      </c>
      <c r="I1155" s="250"/>
      <c r="J1155" s="246"/>
      <c r="K1155" s="246"/>
      <c r="L1155" s="251"/>
      <c r="M1155" s="252"/>
      <c r="N1155" s="253"/>
      <c r="O1155" s="253"/>
      <c r="P1155" s="253"/>
      <c r="Q1155" s="253"/>
      <c r="R1155" s="253"/>
      <c r="S1155" s="253"/>
      <c r="T1155" s="254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5" t="s">
        <v>153</v>
      </c>
      <c r="AU1155" s="255" t="s">
        <v>87</v>
      </c>
      <c r="AV1155" s="14" t="s">
        <v>87</v>
      </c>
      <c r="AW1155" s="14" t="s">
        <v>39</v>
      </c>
      <c r="AX1155" s="14" t="s">
        <v>78</v>
      </c>
      <c r="AY1155" s="255" t="s">
        <v>141</v>
      </c>
    </row>
    <row r="1156" s="13" customFormat="1">
      <c r="A1156" s="13"/>
      <c r="B1156" s="234"/>
      <c r="C1156" s="235"/>
      <c r="D1156" s="236" t="s">
        <v>153</v>
      </c>
      <c r="E1156" s="237" t="s">
        <v>32</v>
      </c>
      <c r="F1156" s="238" t="s">
        <v>953</v>
      </c>
      <c r="G1156" s="235"/>
      <c r="H1156" s="237" t="s">
        <v>32</v>
      </c>
      <c r="I1156" s="239"/>
      <c r="J1156" s="235"/>
      <c r="K1156" s="235"/>
      <c r="L1156" s="240"/>
      <c r="M1156" s="241"/>
      <c r="N1156" s="242"/>
      <c r="O1156" s="242"/>
      <c r="P1156" s="242"/>
      <c r="Q1156" s="242"/>
      <c r="R1156" s="242"/>
      <c r="S1156" s="242"/>
      <c r="T1156" s="243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44" t="s">
        <v>153</v>
      </c>
      <c r="AU1156" s="244" t="s">
        <v>87</v>
      </c>
      <c r="AV1156" s="13" t="s">
        <v>85</v>
      </c>
      <c r="AW1156" s="13" t="s">
        <v>39</v>
      </c>
      <c r="AX1156" s="13" t="s">
        <v>78</v>
      </c>
      <c r="AY1156" s="244" t="s">
        <v>141</v>
      </c>
    </row>
    <row r="1157" s="14" customFormat="1">
      <c r="A1157" s="14"/>
      <c r="B1157" s="245"/>
      <c r="C1157" s="246"/>
      <c r="D1157" s="236" t="s">
        <v>153</v>
      </c>
      <c r="E1157" s="247" t="s">
        <v>32</v>
      </c>
      <c r="F1157" s="248" t="s">
        <v>438</v>
      </c>
      <c r="G1157" s="246"/>
      <c r="H1157" s="249">
        <v>22</v>
      </c>
      <c r="I1157" s="250"/>
      <c r="J1157" s="246"/>
      <c r="K1157" s="246"/>
      <c r="L1157" s="251"/>
      <c r="M1157" s="252"/>
      <c r="N1157" s="253"/>
      <c r="O1157" s="253"/>
      <c r="P1157" s="253"/>
      <c r="Q1157" s="253"/>
      <c r="R1157" s="253"/>
      <c r="S1157" s="253"/>
      <c r="T1157" s="254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5" t="s">
        <v>153</v>
      </c>
      <c r="AU1157" s="255" t="s">
        <v>87</v>
      </c>
      <c r="AV1157" s="14" t="s">
        <v>87</v>
      </c>
      <c r="AW1157" s="14" t="s">
        <v>39</v>
      </c>
      <c r="AX1157" s="14" t="s">
        <v>78</v>
      </c>
      <c r="AY1157" s="255" t="s">
        <v>141</v>
      </c>
    </row>
    <row r="1158" s="13" customFormat="1">
      <c r="A1158" s="13"/>
      <c r="B1158" s="234"/>
      <c r="C1158" s="235"/>
      <c r="D1158" s="236" t="s">
        <v>153</v>
      </c>
      <c r="E1158" s="237" t="s">
        <v>32</v>
      </c>
      <c r="F1158" s="238" t="s">
        <v>940</v>
      </c>
      <c r="G1158" s="235"/>
      <c r="H1158" s="237" t="s">
        <v>32</v>
      </c>
      <c r="I1158" s="239"/>
      <c r="J1158" s="235"/>
      <c r="K1158" s="235"/>
      <c r="L1158" s="240"/>
      <c r="M1158" s="241"/>
      <c r="N1158" s="242"/>
      <c r="O1158" s="242"/>
      <c r="P1158" s="242"/>
      <c r="Q1158" s="242"/>
      <c r="R1158" s="242"/>
      <c r="S1158" s="242"/>
      <c r="T1158" s="243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4" t="s">
        <v>153</v>
      </c>
      <c r="AU1158" s="244" t="s">
        <v>87</v>
      </c>
      <c r="AV1158" s="13" t="s">
        <v>85</v>
      </c>
      <c r="AW1158" s="13" t="s">
        <v>39</v>
      </c>
      <c r="AX1158" s="13" t="s">
        <v>78</v>
      </c>
      <c r="AY1158" s="244" t="s">
        <v>141</v>
      </c>
    </row>
    <row r="1159" s="14" customFormat="1">
      <c r="A1159" s="14"/>
      <c r="B1159" s="245"/>
      <c r="C1159" s="246"/>
      <c r="D1159" s="236" t="s">
        <v>153</v>
      </c>
      <c r="E1159" s="247" t="s">
        <v>32</v>
      </c>
      <c r="F1159" s="248" t="s">
        <v>453</v>
      </c>
      <c r="G1159" s="246"/>
      <c r="H1159" s="249">
        <v>24</v>
      </c>
      <c r="I1159" s="250"/>
      <c r="J1159" s="246"/>
      <c r="K1159" s="246"/>
      <c r="L1159" s="251"/>
      <c r="M1159" s="252"/>
      <c r="N1159" s="253"/>
      <c r="O1159" s="253"/>
      <c r="P1159" s="253"/>
      <c r="Q1159" s="253"/>
      <c r="R1159" s="253"/>
      <c r="S1159" s="253"/>
      <c r="T1159" s="254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5" t="s">
        <v>153</v>
      </c>
      <c r="AU1159" s="255" t="s">
        <v>87</v>
      </c>
      <c r="AV1159" s="14" t="s">
        <v>87</v>
      </c>
      <c r="AW1159" s="14" t="s">
        <v>39</v>
      </c>
      <c r="AX1159" s="14" t="s">
        <v>78</v>
      </c>
      <c r="AY1159" s="255" t="s">
        <v>141</v>
      </c>
    </row>
    <row r="1160" s="15" customFormat="1">
      <c r="A1160" s="15"/>
      <c r="B1160" s="256"/>
      <c r="C1160" s="257"/>
      <c r="D1160" s="236" t="s">
        <v>153</v>
      </c>
      <c r="E1160" s="258" t="s">
        <v>32</v>
      </c>
      <c r="F1160" s="259" t="s">
        <v>223</v>
      </c>
      <c r="G1160" s="257"/>
      <c r="H1160" s="260">
        <v>65</v>
      </c>
      <c r="I1160" s="261"/>
      <c r="J1160" s="257"/>
      <c r="K1160" s="257"/>
      <c r="L1160" s="262"/>
      <c r="M1160" s="263"/>
      <c r="N1160" s="264"/>
      <c r="O1160" s="264"/>
      <c r="P1160" s="264"/>
      <c r="Q1160" s="264"/>
      <c r="R1160" s="264"/>
      <c r="S1160" s="264"/>
      <c r="T1160" s="265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T1160" s="266" t="s">
        <v>153</v>
      </c>
      <c r="AU1160" s="266" t="s">
        <v>87</v>
      </c>
      <c r="AV1160" s="15" t="s">
        <v>149</v>
      </c>
      <c r="AW1160" s="15" t="s">
        <v>39</v>
      </c>
      <c r="AX1160" s="15" t="s">
        <v>85</v>
      </c>
      <c r="AY1160" s="266" t="s">
        <v>141</v>
      </c>
    </row>
    <row r="1161" s="2" customFormat="1" ht="21.75" customHeight="1">
      <c r="A1161" s="42"/>
      <c r="B1161" s="43"/>
      <c r="C1161" s="216" t="s">
        <v>960</v>
      </c>
      <c r="D1161" s="216" t="s">
        <v>144</v>
      </c>
      <c r="E1161" s="217" t="s">
        <v>961</v>
      </c>
      <c r="F1161" s="218" t="s">
        <v>962</v>
      </c>
      <c r="G1161" s="219" t="s">
        <v>250</v>
      </c>
      <c r="H1161" s="220">
        <v>76.680000000000007</v>
      </c>
      <c r="I1161" s="221"/>
      <c r="J1161" s="222">
        <f>ROUND(I1161*H1161,2)</f>
        <v>0</v>
      </c>
      <c r="K1161" s="218" t="s">
        <v>148</v>
      </c>
      <c r="L1161" s="48"/>
      <c r="M1161" s="223" t="s">
        <v>32</v>
      </c>
      <c r="N1161" s="224" t="s">
        <v>49</v>
      </c>
      <c r="O1161" s="88"/>
      <c r="P1161" s="225">
        <f>O1161*H1161</f>
        <v>0</v>
      </c>
      <c r="Q1161" s="225">
        <v>0</v>
      </c>
      <c r="R1161" s="225">
        <f>Q1161*H1161</f>
        <v>0</v>
      </c>
      <c r="S1161" s="225">
        <v>0</v>
      </c>
      <c r="T1161" s="226">
        <f>S1161*H1161</f>
        <v>0</v>
      </c>
      <c r="U1161" s="42"/>
      <c r="V1161" s="42"/>
      <c r="W1161" s="42"/>
      <c r="X1161" s="42"/>
      <c r="Y1161" s="42"/>
      <c r="Z1161" s="42"/>
      <c r="AA1161" s="42"/>
      <c r="AB1161" s="42"/>
      <c r="AC1161" s="42"/>
      <c r="AD1161" s="42"/>
      <c r="AE1161" s="42"/>
      <c r="AR1161" s="227" t="s">
        <v>355</v>
      </c>
      <c r="AT1161" s="227" t="s">
        <v>144</v>
      </c>
      <c r="AU1161" s="227" t="s">
        <v>87</v>
      </c>
      <c r="AY1161" s="20" t="s">
        <v>141</v>
      </c>
      <c r="BE1161" s="228">
        <f>IF(N1161="základní",J1161,0)</f>
        <v>0</v>
      </c>
      <c r="BF1161" s="228">
        <f>IF(N1161="snížená",J1161,0)</f>
        <v>0</v>
      </c>
      <c r="BG1161" s="228">
        <f>IF(N1161="zákl. přenesená",J1161,0)</f>
        <v>0</v>
      </c>
      <c r="BH1161" s="228">
        <f>IF(N1161="sníž. přenesená",J1161,0)</f>
        <v>0</v>
      </c>
      <c r="BI1161" s="228">
        <f>IF(N1161="nulová",J1161,0)</f>
        <v>0</v>
      </c>
      <c r="BJ1161" s="20" t="s">
        <v>85</v>
      </c>
      <c r="BK1161" s="228">
        <f>ROUND(I1161*H1161,2)</f>
        <v>0</v>
      </c>
      <c r="BL1161" s="20" t="s">
        <v>355</v>
      </c>
      <c r="BM1161" s="227" t="s">
        <v>963</v>
      </c>
    </row>
    <row r="1162" s="2" customFormat="1">
      <c r="A1162" s="42"/>
      <c r="B1162" s="43"/>
      <c r="C1162" s="44"/>
      <c r="D1162" s="229" t="s">
        <v>151</v>
      </c>
      <c r="E1162" s="44"/>
      <c r="F1162" s="230" t="s">
        <v>964</v>
      </c>
      <c r="G1162" s="44"/>
      <c r="H1162" s="44"/>
      <c r="I1162" s="231"/>
      <c r="J1162" s="44"/>
      <c r="K1162" s="44"/>
      <c r="L1162" s="48"/>
      <c r="M1162" s="232"/>
      <c r="N1162" s="233"/>
      <c r="O1162" s="88"/>
      <c r="P1162" s="88"/>
      <c r="Q1162" s="88"/>
      <c r="R1162" s="88"/>
      <c r="S1162" s="88"/>
      <c r="T1162" s="89"/>
      <c r="U1162" s="42"/>
      <c r="V1162" s="42"/>
      <c r="W1162" s="42"/>
      <c r="X1162" s="42"/>
      <c r="Y1162" s="42"/>
      <c r="Z1162" s="42"/>
      <c r="AA1162" s="42"/>
      <c r="AB1162" s="42"/>
      <c r="AC1162" s="42"/>
      <c r="AD1162" s="42"/>
      <c r="AE1162" s="42"/>
      <c r="AT1162" s="20" t="s">
        <v>151</v>
      </c>
      <c r="AU1162" s="20" t="s">
        <v>87</v>
      </c>
    </row>
    <row r="1163" s="13" customFormat="1">
      <c r="A1163" s="13"/>
      <c r="B1163" s="234"/>
      <c r="C1163" s="235"/>
      <c r="D1163" s="236" t="s">
        <v>153</v>
      </c>
      <c r="E1163" s="237" t="s">
        <v>32</v>
      </c>
      <c r="F1163" s="238" t="s">
        <v>936</v>
      </c>
      <c r="G1163" s="235"/>
      <c r="H1163" s="237" t="s">
        <v>32</v>
      </c>
      <c r="I1163" s="239"/>
      <c r="J1163" s="235"/>
      <c r="K1163" s="235"/>
      <c r="L1163" s="240"/>
      <c r="M1163" s="241"/>
      <c r="N1163" s="242"/>
      <c r="O1163" s="242"/>
      <c r="P1163" s="242"/>
      <c r="Q1163" s="242"/>
      <c r="R1163" s="242"/>
      <c r="S1163" s="242"/>
      <c r="T1163" s="24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44" t="s">
        <v>153</v>
      </c>
      <c r="AU1163" s="244" t="s">
        <v>87</v>
      </c>
      <c r="AV1163" s="13" t="s">
        <v>85</v>
      </c>
      <c r="AW1163" s="13" t="s">
        <v>39</v>
      </c>
      <c r="AX1163" s="13" t="s">
        <v>78</v>
      </c>
      <c r="AY1163" s="244" t="s">
        <v>141</v>
      </c>
    </row>
    <row r="1164" s="13" customFormat="1">
      <c r="A1164" s="13"/>
      <c r="B1164" s="234"/>
      <c r="C1164" s="235"/>
      <c r="D1164" s="236" t="s">
        <v>153</v>
      </c>
      <c r="E1164" s="237" t="s">
        <v>32</v>
      </c>
      <c r="F1164" s="238" t="s">
        <v>937</v>
      </c>
      <c r="G1164" s="235"/>
      <c r="H1164" s="237" t="s">
        <v>32</v>
      </c>
      <c r="I1164" s="239"/>
      <c r="J1164" s="235"/>
      <c r="K1164" s="235"/>
      <c r="L1164" s="240"/>
      <c r="M1164" s="241"/>
      <c r="N1164" s="242"/>
      <c r="O1164" s="242"/>
      <c r="P1164" s="242"/>
      <c r="Q1164" s="242"/>
      <c r="R1164" s="242"/>
      <c r="S1164" s="242"/>
      <c r="T1164" s="243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4" t="s">
        <v>153</v>
      </c>
      <c r="AU1164" s="244" t="s">
        <v>87</v>
      </c>
      <c r="AV1164" s="13" t="s">
        <v>85</v>
      </c>
      <c r="AW1164" s="13" t="s">
        <v>39</v>
      </c>
      <c r="AX1164" s="13" t="s">
        <v>78</v>
      </c>
      <c r="AY1164" s="244" t="s">
        <v>141</v>
      </c>
    </row>
    <row r="1165" s="13" customFormat="1">
      <c r="A1165" s="13"/>
      <c r="B1165" s="234"/>
      <c r="C1165" s="235"/>
      <c r="D1165" s="236" t="s">
        <v>153</v>
      </c>
      <c r="E1165" s="237" t="s">
        <v>32</v>
      </c>
      <c r="F1165" s="238" t="s">
        <v>965</v>
      </c>
      <c r="G1165" s="235"/>
      <c r="H1165" s="237" t="s">
        <v>32</v>
      </c>
      <c r="I1165" s="239"/>
      <c r="J1165" s="235"/>
      <c r="K1165" s="235"/>
      <c r="L1165" s="240"/>
      <c r="M1165" s="241"/>
      <c r="N1165" s="242"/>
      <c r="O1165" s="242"/>
      <c r="P1165" s="242"/>
      <c r="Q1165" s="242"/>
      <c r="R1165" s="242"/>
      <c r="S1165" s="242"/>
      <c r="T1165" s="243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44" t="s">
        <v>153</v>
      </c>
      <c r="AU1165" s="244" t="s">
        <v>87</v>
      </c>
      <c r="AV1165" s="13" t="s">
        <v>85</v>
      </c>
      <c r="AW1165" s="13" t="s">
        <v>39</v>
      </c>
      <c r="AX1165" s="13" t="s">
        <v>78</v>
      </c>
      <c r="AY1165" s="244" t="s">
        <v>141</v>
      </c>
    </row>
    <row r="1166" s="14" customFormat="1">
      <c r="A1166" s="14"/>
      <c r="B1166" s="245"/>
      <c r="C1166" s="246"/>
      <c r="D1166" s="236" t="s">
        <v>153</v>
      </c>
      <c r="E1166" s="247" t="s">
        <v>32</v>
      </c>
      <c r="F1166" s="248" t="s">
        <v>966</v>
      </c>
      <c r="G1166" s="246"/>
      <c r="H1166" s="249">
        <v>15.58</v>
      </c>
      <c r="I1166" s="250"/>
      <c r="J1166" s="246"/>
      <c r="K1166" s="246"/>
      <c r="L1166" s="251"/>
      <c r="M1166" s="252"/>
      <c r="N1166" s="253"/>
      <c r="O1166" s="253"/>
      <c r="P1166" s="253"/>
      <c r="Q1166" s="253"/>
      <c r="R1166" s="253"/>
      <c r="S1166" s="253"/>
      <c r="T1166" s="254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5" t="s">
        <v>153</v>
      </c>
      <c r="AU1166" s="255" t="s">
        <v>87</v>
      </c>
      <c r="AV1166" s="14" t="s">
        <v>87</v>
      </c>
      <c r="AW1166" s="14" t="s">
        <v>39</v>
      </c>
      <c r="AX1166" s="14" t="s">
        <v>78</v>
      </c>
      <c r="AY1166" s="255" t="s">
        <v>141</v>
      </c>
    </row>
    <row r="1167" s="16" customFormat="1">
      <c r="A1167" s="16"/>
      <c r="B1167" s="267"/>
      <c r="C1167" s="268"/>
      <c r="D1167" s="236" t="s">
        <v>153</v>
      </c>
      <c r="E1167" s="269" t="s">
        <v>32</v>
      </c>
      <c r="F1167" s="270" t="s">
        <v>287</v>
      </c>
      <c r="G1167" s="268"/>
      <c r="H1167" s="271">
        <v>15.58</v>
      </c>
      <c r="I1167" s="272"/>
      <c r="J1167" s="268"/>
      <c r="K1167" s="268"/>
      <c r="L1167" s="273"/>
      <c r="M1167" s="274"/>
      <c r="N1167" s="275"/>
      <c r="O1167" s="275"/>
      <c r="P1167" s="275"/>
      <c r="Q1167" s="275"/>
      <c r="R1167" s="275"/>
      <c r="S1167" s="275"/>
      <c r="T1167" s="276"/>
      <c r="U1167" s="16"/>
      <c r="V1167" s="16"/>
      <c r="W1167" s="16"/>
      <c r="X1167" s="16"/>
      <c r="Y1167" s="16"/>
      <c r="Z1167" s="16"/>
      <c r="AA1167" s="16"/>
      <c r="AB1167" s="16"/>
      <c r="AC1167" s="16"/>
      <c r="AD1167" s="16"/>
      <c r="AE1167" s="16"/>
      <c r="AT1167" s="277" t="s">
        <v>153</v>
      </c>
      <c r="AU1167" s="277" t="s">
        <v>87</v>
      </c>
      <c r="AV1167" s="16" t="s">
        <v>230</v>
      </c>
      <c r="AW1167" s="16" t="s">
        <v>39</v>
      </c>
      <c r="AX1167" s="16" t="s">
        <v>78</v>
      </c>
      <c r="AY1167" s="277" t="s">
        <v>141</v>
      </c>
    </row>
    <row r="1168" s="13" customFormat="1">
      <c r="A1168" s="13"/>
      <c r="B1168" s="234"/>
      <c r="C1168" s="235"/>
      <c r="D1168" s="236" t="s">
        <v>153</v>
      </c>
      <c r="E1168" s="237" t="s">
        <v>32</v>
      </c>
      <c r="F1168" s="238" t="s">
        <v>939</v>
      </c>
      <c r="G1168" s="235"/>
      <c r="H1168" s="237" t="s">
        <v>32</v>
      </c>
      <c r="I1168" s="239"/>
      <c r="J1168" s="235"/>
      <c r="K1168" s="235"/>
      <c r="L1168" s="240"/>
      <c r="M1168" s="241"/>
      <c r="N1168" s="242"/>
      <c r="O1168" s="242"/>
      <c r="P1168" s="242"/>
      <c r="Q1168" s="242"/>
      <c r="R1168" s="242"/>
      <c r="S1168" s="242"/>
      <c r="T1168" s="243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44" t="s">
        <v>153</v>
      </c>
      <c r="AU1168" s="244" t="s">
        <v>87</v>
      </c>
      <c r="AV1168" s="13" t="s">
        <v>85</v>
      </c>
      <c r="AW1168" s="13" t="s">
        <v>39</v>
      </c>
      <c r="AX1168" s="13" t="s">
        <v>78</v>
      </c>
      <c r="AY1168" s="244" t="s">
        <v>141</v>
      </c>
    </row>
    <row r="1169" s="13" customFormat="1">
      <c r="A1169" s="13"/>
      <c r="B1169" s="234"/>
      <c r="C1169" s="235"/>
      <c r="D1169" s="236" t="s">
        <v>153</v>
      </c>
      <c r="E1169" s="237" t="s">
        <v>32</v>
      </c>
      <c r="F1169" s="238" t="s">
        <v>967</v>
      </c>
      <c r="G1169" s="235"/>
      <c r="H1169" s="237" t="s">
        <v>32</v>
      </c>
      <c r="I1169" s="239"/>
      <c r="J1169" s="235"/>
      <c r="K1169" s="235"/>
      <c r="L1169" s="240"/>
      <c r="M1169" s="241"/>
      <c r="N1169" s="242"/>
      <c r="O1169" s="242"/>
      <c r="P1169" s="242"/>
      <c r="Q1169" s="242"/>
      <c r="R1169" s="242"/>
      <c r="S1169" s="242"/>
      <c r="T1169" s="243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44" t="s">
        <v>153</v>
      </c>
      <c r="AU1169" s="244" t="s">
        <v>87</v>
      </c>
      <c r="AV1169" s="13" t="s">
        <v>85</v>
      </c>
      <c r="AW1169" s="13" t="s">
        <v>39</v>
      </c>
      <c r="AX1169" s="13" t="s">
        <v>78</v>
      </c>
      <c r="AY1169" s="244" t="s">
        <v>141</v>
      </c>
    </row>
    <row r="1170" s="14" customFormat="1">
      <c r="A1170" s="14"/>
      <c r="B1170" s="245"/>
      <c r="C1170" s="246"/>
      <c r="D1170" s="236" t="s">
        <v>153</v>
      </c>
      <c r="E1170" s="247" t="s">
        <v>32</v>
      </c>
      <c r="F1170" s="248" t="s">
        <v>968</v>
      </c>
      <c r="G1170" s="246"/>
      <c r="H1170" s="249">
        <v>24.710000000000001</v>
      </c>
      <c r="I1170" s="250"/>
      <c r="J1170" s="246"/>
      <c r="K1170" s="246"/>
      <c r="L1170" s="251"/>
      <c r="M1170" s="252"/>
      <c r="N1170" s="253"/>
      <c r="O1170" s="253"/>
      <c r="P1170" s="253"/>
      <c r="Q1170" s="253"/>
      <c r="R1170" s="253"/>
      <c r="S1170" s="253"/>
      <c r="T1170" s="254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5" t="s">
        <v>153</v>
      </c>
      <c r="AU1170" s="255" t="s">
        <v>87</v>
      </c>
      <c r="AV1170" s="14" t="s">
        <v>87</v>
      </c>
      <c r="AW1170" s="14" t="s">
        <v>39</v>
      </c>
      <c r="AX1170" s="14" t="s">
        <v>78</v>
      </c>
      <c r="AY1170" s="255" t="s">
        <v>141</v>
      </c>
    </row>
    <row r="1171" s="13" customFormat="1">
      <c r="A1171" s="13"/>
      <c r="B1171" s="234"/>
      <c r="C1171" s="235"/>
      <c r="D1171" s="236" t="s">
        <v>153</v>
      </c>
      <c r="E1171" s="237" t="s">
        <v>32</v>
      </c>
      <c r="F1171" s="238" t="s">
        <v>969</v>
      </c>
      <c r="G1171" s="235"/>
      <c r="H1171" s="237" t="s">
        <v>32</v>
      </c>
      <c r="I1171" s="239"/>
      <c r="J1171" s="235"/>
      <c r="K1171" s="235"/>
      <c r="L1171" s="240"/>
      <c r="M1171" s="241"/>
      <c r="N1171" s="242"/>
      <c r="O1171" s="242"/>
      <c r="P1171" s="242"/>
      <c r="Q1171" s="242"/>
      <c r="R1171" s="242"/>
      <c r="S1171" s="242"/>
      <c r="T1171" s="243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44" t="s">
        <v>153</v>
      </c>
      <c r="AU1171" s="244" t="s">
        <v>87</v>
      </c>
      <c r="AV1171" s="13" t="s">
        <v>85</v>
      </c>
      <c r="AW1171" s="13" t="s">
        <v>39</v>
      </c>
      <c r="AX1171" s="13" t="s">
        <v>78</v>
      </c>
      <c r="AY1171" s="244" t="s">
        <v>141</v>
      </c>
    </row>
    <row r="1172" s="14" customFormat="1">
      <c r="A1172" s="14"/>
      <c r="B1172" s="245"/>
      <c r="C1172" s="246"/>
      <c r="D1172" s="236" t="s">
        <v>153</v>
      </c>
      <c r="E1172" s="247" t="s">
        <v>32</v>
      </c>
      <c r="F1172" s="248" t="s">
        <v>970</v>
      </c>
      <c r="G1172" s="246"/>
      <c r="H1172" s="249">
        <v>5.8899999999999997</v>
      </c>
      <c r="I1172" s="250"/>
      <c r="J1172" s="246"/>
      <c r="K1172" s="246"/>
      <c r="L1172" s="251"/>
      <c r="M1172" s="252"/>
      <c r="N1172" s="253"/>
      <c r="O1172" s="253"/>
      <c r="P1172" s="253"/>
      <c r="Q1172" s="253"/>
      <c r="R1172" s="253"/>
      <c r="S1172" s="253"/>
      <c r="T1172" s="254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5" t="s">
        <v>153</v>
      </c>
      <c r="AU1172" s="255" t="s">
        <v>87</v>
      </c>
      <c r="AV1172" s="14" t="s">
        <v>87</v>
      </c>
      <c r="AW1172" s="14" t="s">
        <v>39</v>
      </c>
      <c r="AX1172" s="14" t="s">
        <v>78</v>
      </c>
      <c r="AY1172" s="255" t="s">
        <v>141</v>
      </c>
    </row>
    <row r="1173" s="16" customFormat="1">
      <c r="A1173" s="16"/>
      <c r="B1173" s="267"/>
      <c r="C1173" s="268"/>
      <c r="D1173" s="236" t="s">
        <v>153</v>
      </c>
      <c r="E1173" s="269" t="s">
        <v>32</v>
      </c>
      <c r="F1173" s="270" t="s">
        <v>287</v>
      </c>
      <c r="G1173" s="268"/>
      <c r="H1173" s="271">
        <v>30.600000000000001</v>
      </c>
      <c r="I1173" s="272"/>
      <c r="J1173" s="268"/>
      <c r="K1173" s="268"/>
      <c r="L1173" s="273"/>
      <c r="M1173" s="274"/>
      <c r="N1173" s="275"/>
      <c r="O1173" s="275"/>
      <c r="P1173" s="275"/>
      <c r="Q1173" s="275"/>
      <c r="R1173" s="275"/>
      <c r="S1173" s="275"/>
      <c r="T1173" s="276"/>
      <c r="U1173" s="16"/>
      <c r="V1173" s="16"/>
      <c r="W1173" s="16"/>
      <c r="X1173" s="16"/>
      <c r="Y1173" s="16"/>
      <c r="Z1173" s="16"/>
      <c r="AA1173" s="16"/>
      <c r="AB1173" s="16"/>
      <c r="AC1173" s="16"/>
      <c r="AD1173" s="16"/>
      <c r="AE1173" s="16"/>
      <c r="AT1173" s="277" t="s">
        <v>153</v>
      </c>
      <c r="AU1173" s="277" t="s">
        <v>87</v>
      </c>
      <c r="AV1173" s="16" t="s">
        <v>230</v>
      </c>
      <c r="AW1173" s="16" t="s">
        <v>39</v>
      </c>
      <c r="AX1173" s="16" t="s">
        <v>78</v>
      </c>
      <c r="AY1173" s="277" t="s">
        <v>141</v>
      </c>
    </row>
    <row r="1174" s="13" customFormat="1">
      <c r="A1174" s="13"/>
      <c r="B1174" s="234"/>
      <c r="C1174" s="235"/>
      <c r="D1174" s="236" t="s">
        <v>153</v>
      </c>
      <c r="E1174" s="237" t="s">
        <v>32</v>
      </c>
      <c r="F1174" s="238" t="s">
        <v>940</v>
      </c>
      <c r="G1174" s="235"/>
      <c r="H1174" s="237" t="s">
        <v>32</v>
      </c>
      <c r="I1174" s="239"/>
      <c r="J1174" s="235"/>
      <c r="K1174" s="235"/>
      <c r="L1174" s="240"/>
      <c r="M1174" s="241"/>
      <c r="N1174" s="242"/>
      <c r="O1174" s="242"/>
      <c r="P1174" s="242"/>
      <c r="Q1174" s="242"/>
      <c r="R1174" s="242"/>
      <c r="S1174" s="242"/>
      <c r="T1174" s="243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4" t="s">
        <v>153</v>
      </c>
      <c r="AU1174" s="244" t="s">
        <v>87</v>
      </c>
      <c r="AV1174" s="13" t="s">
        <v>85</v>
      </c>
      <c r="AW1174" s="13" t="s">
        <v>39</v>
      </c>
      <c r="AX1174" s="13" t="s">
        <v>78</v>
      </c>
      <c r="AY1174" s="244" t="s">
        <v>141</v>
      </c>
    </row>
    <row r="1175" s="13" customFormat="1">
      <c r="A1175" s="13"/>
      <c r="B1175" s="234"/>
      <c r="C1175" s="235"/>
      <c r="D1175" s="236" t="s">
        <v>153</v>
      </c>
      <c r="E1175" s="237" t="s">
        <v>32</v>
      </c>
      <c r="F1175" s="238" t="s">
        <v>971</v>
      </c>
      <c r="G1175" s="235"/>
      <c r="H1175" s="237" t="s">
        <v>32</v>
      </c>
      <c r="I1175" s="239"/>
      <c r="J1175" s="235"/>
      <c r="K1175" s="235"/>
      <c r="L1175" s="240"/>
      <c r="M1175" s="241"/>
      <c r="N1175" s="242"/>
      <c r="O1175" s="242"/>
      <c r="P1175" s="242"/>
      <c r="Q1175" s="242"/>
      <c r="R1175" s="242"/>
      <c r="S1175" s="242"/>
      <c r="T1175" s="243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44" t="s">
        <v>153</v>
      </c>
      <c r="AU1175" s="244" t="s">
        <v>87</v>
      </c>
      <c r="AV1175" s="13" t="s">
        <v>85</v>
      </c>
      <c r="AW1175" s="13" t="s">
        <v>39</v>
      </c>
      <c r="AX1175" s="13" t="s">
        <v>78</v>
      </c>
      <c r="AY1175" s="244" t="s">
        <v>141</v>
      </c>
    </row>
    <row r="1176" s="14" customFormat="1">
      <c r="A1176" s="14"/>
      <c r="B1176" s="245"/>
      <c r="C1176" s="246"/>
      <c r="D1176" s="236" t="s">
        <v>153</v>
      </c>
      <c r="E1176" s="247" t="s">
        <v>32</v>
      </c>
      <c r="F1176" s="248" t="s">
        <v>972</v>
      </c>
      <c r="G1176" s="246"/>
      <c r="H1176" s="249">
        <v>30.5</v>
      </c>
      <c r="I1176" s="250"/>
      <c r="J1176" s="246"/>
      <c r="K1176" s="246"/>
      <c r="L1176" s="251"/>
      <c r="M1176" s="252"/>
      <c r="N1176" s="253"/>
      <c r="O1176" s="253"/>
      <c r="P1176" s="253"/>
      <c r="Q1176" s="253"/>
      <c r="R1176" s="253"/>
      <c r="S1176" s="253"/>
      <c r="T1176" s="254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5" t="s">
        <v>153</v>
      </c>
      <c r="AU1176" s="255" t="s">
        <v>87</v>
      </c>
      <c r="AV1176" s="14" t="s">
        <v>87</v>
      </c>
      <c r="AW1176" s="14" t="s">
        <v>39</v>
      </c>
      <c r="AX1176" s="14" t="s">
        <v>78</v>
      </c>
      <c r="AY1176" s="255" t="s">
        <v>141</v>
      </c>
    </row>
    <row r="1177" s="16" customFormat="1">
      <c r="A1177" s="16"/>
      <c r="B1177" s="267"/>
      <c r="C1177" s="268"/>
      <c r="D1177" s="236" t="s">
        <v>153</v>
      </c>
      <c r="E1177" s="269" t="s">
        <v>32</v>
      </c>
      <c r="F1177" s="270" t="s">
        <v>287</v>
      </c>
      <c r="G1177" s="268"/>
      <c r="H1177" s="271">
        <v>30.5</v>
      </c>
      <c r="I1177" s="272"/>
      <c r="J1177" s="268"/>
      <c r="K1177" s="268"/>
      <c r="L1177" s="273"/>
      <c r="M1177" s="274"/>
      <c r="N1177" s="275"/>
      <c r="O1177" s="275"/>
      <c r="P1177" s="275"/>
      <c r="Q1177" s="275"/>
      <c r="R1177" s="275"/>
      <c r="S1177" s="275"/>
      <c r="T1177" s="276"/>
      <c r="U1177" s="16"/>
      <c r="V1177" s="16"/>
      <c r="W1177" s="16"/>
      <c r="X1177" s="16"/>
      <c r="Y1177" s="16"/>
      <c r="Z1177" s="16"/>
      <c r="AA1177" s="16"/>
      <c r="AB1177" s="16"/>
      <c r="AC1177" s="16"/>
      <c r="AD1177" s="16"/>
      <c r="AE1177" s="16"/>
      <c r="AT1177" s="277" t="s">
        <v>153</v>
      </c>
      <c r="AU1177" s="277" t="s">
        <v>87</v>
      </c>
      <c r="AV1177" s="16" t="s">
        <v>230</v>
      </c>
      <c r="AW1177" s="16" t="s">
        <v>39</v>
      </c>
      <c r="AX1177" s="16" t="s">
        <v>78</v>
      </c>
      <c r="AY1177" s="277" t="s">
        <v>141</v>
      </c>
    </row>
    <row r="1178" s="15" customFormat="1">
      <c r="A1178" s="15"/>
      <c r="B1178" s="256"/>
      <c r="C1178" s="257"/>
      <c r="D1178" s="236" t="s">
        <v>153</v>
      </c>
      <c r="E1178" s="258" t="s">
        <v>32</v>
      </c>
      <c r="F1178" s="259" t="s">
        <v>223</v>
      </c>
      <c r="G1178" s="257"/>
      <c r="H1178" s="260">
        <v>76.680000000000007</v>
      </c>
      <c r="I1178" s="261"/>
      <c r="J1178" s="257"/>
      <c r="K1178" s="257"/>
      <c r="L1178" s="262"/>
      <c r="M1178" s="263"/>
      <c r="N1178" s="264"/>
      <c r="O1178" s="264"/>
      <c r="P1178" s="264"/>
      <c r="Q1178" s="264"/>
      <c r="R1178" s="264"/>
      <c r="S1178" s="264"/>
      <c r="T1178" s="265"/>
      <c r="U1178" s="15"/>
      <c r="V1178" s="15"/>
      <c r="W1178" s="15"/>
      <c r="X1178" s="15"/>
      <c r="Y1178" s="15"/>
      <c r="Z1178" s="15"/>
      <c r="AA1178" s="15"/>
      <c r="AB1178" s="15"/>
      <c r="AC1178" s="15"/>
      <c r="AD1178" s="15"/>
      <c r="AE1178" s="15"/>
      <c r="AT1178" s="266" t="s">
        <v>153</v>
      </c>
      <c r="AU1178" s="266" t="s">
        <v>87</v>
      </c>
      <c r="AV1178" s="15" t="s">
        <v>149</v>
      </c>
      <c r="AW1178" s="15" t="s">
        <v>39</v>
      </c>
      <c r="AX1178" s="15" t="s">
        <v>85</v>
      </c>
      <c r="AY1178" s="266" t="s">
        <v>141</v>
      </c>
    </row>
    <row r="1179" s="2" customFormat="1" ht="16.5" customHeight="1">
      <c r="A1179" s="42"/>
      <c r="B1179" s="43"/>
      <c r="C1179" s="278" t="s">
        <v>973</v>
      </c>
      <c r="D1179" s="278" t="s">
        <v>305</v>
      </c>
      <c r="E1179" s="279" t="s">
        <v>974</v>
      </c>
      <c r="F1179" s="280" t="s">
        <v>975</v>
      </c>
      <c r="G1179" s="281" t="s">
        <v>147</v>
      </c>
      <c r="H1179" s="282">
        <v>18.460000000000001</v>
      </c>
      <c r="I1179" s="283"/>
      <c r="J1179" s="284">
        <f>ROUND(I1179*H1179,2)</f>
        <v>0</v>
      </c>
      <c r="K1179" s="280" t="s">
        <v>32</v>
      </c>
      <c r="L1179" s="285"/>
      <c r="M1179" s="286" t="s">
        <v>32</v>
      </c>
      <c r="N1179" s="287" t="s">
        <v>49</v>
      </c>
      <c r="O1179" s="88"/>
      <c r="P1179" s="225">
        <f>O1179*H1179</f>
        <v>0</v>
      </c>
      <c r="Q1179" s="225">
        <v>0.0040000000000000001</v>
      </c>
      <c r="R1179" s="225">
        <f>Q1179*H1179</f>
        <v>0.073840000000000003</v>
      </c>
      <c r="S1179" s="225">
        <v>0</v>
      </c>
      <c r="T1179" s="226">
        <f>S1179*H1179</f>
        <v>0</v>
      </c>
      <c r="U1179" s="42"/>
      <c r="V1179" s="42"/>
      <c r="W1179" s="42"/>
      <c r="X1179" s="42"/>
      <c r="Y1179" s="42"/>
      <c r="Z1179" s="42"/>
      <c r="AA1179" s="42"/>
      <c r="AB1179" s="42"/>
      <c r="AC1179" s="42"/>
      <c r="AD1179" s="42"/>
      <c r="AE1179" s="42"/>
      <c r="AR1179" s="227" t="s">
        <v>522</v>
      </c>
      <c r="AT1179" s="227" t="s">
        <v>305</v>
      </c>
      <c r="AU1179" s="227" t="s">
        <v>87</v>
      </c>
      <c r="AY1179" s="20" t="s">
        <v>141</v>
      </c>
      <c r="BE1179" s="228">
        <f>IF(N1179="základní",J1179,0)</f>
        <v>0</v>
      </c>
      <c r="BF1179" s="228">
        <f>IF(N1179="snížená",J1179,0)</f>
        <v>0</v>
      </c>
      <c r="BG1179" s="228">
        <f>IF(N1179="zákl. přenesená",J1179,0)</f>
        <v>0</v>
      </c>
      <c r="BH1179" s="228">
        <f>IF(N1179="sníž. přenesená",J1179,0)</f>
        <v>0</v>
      </c>
      <c r="BI1179" s="228">
        <f>IF(N1179="nulová",J1179,0)</f>
        <v>0</v>
      </c>
      <c r="BJ1179" s="20" t="s">
        <v>85</v>
      </c>
      <c r="BK1179" s="228">
        <f>ROUND(I1179*H1179,2)</f>
        <v>0</v>
      </c>
      <c r="BL1179" s="20" t="s">
        <v>355</v>
      </c>
      <c r="BM1179" s="227" t="s">
        <v>976</v>
      </c>
    </row>
    <row r="1180" s="13" customFormat="1">
      <c r="A1180" s="13"/>
      <c r="B1180" s="234"/>
      <c r="C1180" s="235"/>
      <c r="D1180" s="236" t="s">
        <v>153</v>
      </c>
      <c r="E1180" s="237" t="s">
        <v>32</v>
      </c>
      <c r="F1180" s="238" t="s">
        <v>936</v>
      </c>
      <c r="G1180" s="235"/>
      <c r="H1180" s="237" t="s">
        <v>32</v>
      </c>
      <c r="I1180" s="239"/>
      <c r="J1180" s="235"/>
      <c r="K1180" s="235"/>
      <c r="L1180" s="240"/>
      <c r="M1180" s="241"/>
      <c r="N1180" s="242"/>
      <c r="O1180" s="242"/>
      <c r="P1180" s="242"/>
      <c r="Q1180" s="242"/>
      <c r="R1180" s="242"/>
      <c r="S1180" s="242"/>
      <c r="T1180" s="243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4" t="s">
        <v>153</v>
      </c>
      <c r="AU1180" s="244" t="s">
        <v>87</v>
      </c>
      <c r="AV1180" s="13" t="s">
        <v>85</v>
      </c>
      <c r="AW1180" s="13" t="s">
        <v>39</v>
      </c>
      <c r="AX1180" s="13" t="s">
        <v>78</v>
      </c>
      <c r="AY1180" s="244" t="s">
        <v>141</v>
      </c>
    </row>
    <row r="1181" s="13" customFormat="1">
      <c r="A1181" s="13"/>
      <c r="B1181" s="234"/>
      <c r="C1181" s="235"/>
      <c r="D1181" s="236" t="s">
        <v>153</v>
      </c>
      <c r="E1181" s="237" t="s">
        <v>32</v>
      </c>
      <c r="F1181" s="238" t="s">
        <v>937</v>
      </c>
      <c r="G1181" s="235"/>
      <c r="H1181" s="237" t="s">
        <v>32</v>
      </c>
      <c r="I1181" s="239"/>
      <c r="J1181" s="235"/>
      <c r="K1181" s="235"/>
      <c r="L1181" s="240"/>
      <c r="M1181" s="241"/>
      <c r="N1181" s="242"/>
      <c r="O1181" s="242"/>
      <c r="P1181" s="242"/>
      <c r="Q1181" s="242"/>
      <c r="R1181" s="242"/>
      <c r="S1181" s="242"/>
      <c r="T1181" s="243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4" t="s">
        <v>153</v>
      </c>
      <c r="AU1181" s="244" t="s">
        <v>87</v>
      </c>
      <c r="AV1181" s="13" t="s">
        <v>85</v>
      </c>
      <c r="AW1181" s="13" t="s">
        <v>39</v>
      </c>
      <c r="AX1181" s="13" t="s">
        <v>78</v>
      </c>
      <c r="AY1181" s="244" t="s">
        <v>141</v>
      </c>
    </row>
    <row r="1182" s="13" customFormat="1">
      <c r="A1182" s="13"/>
      <c r="B1182" s="234"/>
      <c r="C1182" s="235"/>
      <c r="D1182" s="236" t="s">
        <v>153</v>
      </c>
      <c r="E1182" s="237" t="s">
        <v>32</v>
      </c>
      <c r="F1182" s="238" t="s">
        <v>965</v>
      </c>
      <c r="G1182" s="235"/>
      <c r="H1182" s="237" t="s">
        <v>32</v>
      </c>
      <c r="I1182" s="239"/>
      <c r="J1182" s="235"/>
      <c r="K1182" s="235"/>
      <c r="L1182" s="240"/>
      <c r="M1182" s="241"/>
      <c r="N1182" s="242"/>
      <c r="O1182" s="242"/>
      <c r="P1182" s="242"/>
      <c r="Q1182" s="242"/>
      <c r="R1182" s="242"/>
      <c r="S1182" s="242"/>
      <c r="T1182" s="243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4" t="s">
        <v>153</v>
      </c>
      <c r="AU1182" s="244" t="s">
        <v>87</v>
      </c>
      <c r="AV1182" s="13" t="s">
        <v>85</v>
      </c>
      <c r="AW1182" s="13" t="s">
        <v>39</v>
      </c>
      <c r="AX1182" s="13" t="s">
        <v>78</v>
      </c>
      <c r="AY1182" s="244" t="s">
        <v>141</v>
      </c>
    </row>
    <row r="1183" s="14" customFormat="1">
      <c r="A1183" s="14"/>
      <c r="B1183" s="245"/>
      <c r="C1183" s="246"/>
      <c r="D1183" s="236" t="s">
        <v>153</v>
      </c>
      <c r="E1183" s="247" t="s">
        <v>32</v>
      </c>
      <c r="F1183" s="248" t="s">
        <v>977</v>
      </c>
      <c r="G1183" s="246"/>
      <c r="H1183" s="249">
        <v>4.0800000000000001</v>
      </c>
      <c r="I1183" s="250"/>
      <c r="J1183" s="246"/>
      <c r="K1183" s="246"/>
      <c r="L1183" s="251"/>
      <c r="M1183" s="252"/>
      <c r="N1183" s="253"/>
      <c r="O1183" s="253"/>
      <c r="P1183" s="253"/>
      <c r="Q1183" s="253"/>
      <c r="R1183" s="253"/>
      <c r="S1183" s="253"/>
      <c r="T1183" s="254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5" t="s">
        <v>153</v>
      </c>
      <c r="AU1183" s="255" t="s">
        <v>87</v>
      </c>
      <c r="AV1183" s="14" t="s">
        <v>87</v>
      </c>
      <c r="AW1183" s="14" t="s">
        <v>39</v>
      </c>
      <c r="AX1183" s="14" t="s">
        <v>78</v>
      </c>
      <c r="AY1183" s="255" t="s">
        <v>141</v>
      </c>
    </row>
    <row r="1184" s="16" customFormat="1">
      <c r="A1184" s="16"/>
      <c r="B1184" s="267"/>
      <c r="C1184" s="268"/>
      <c r="D1184" s="236" t="s">
        <v>153</v>
      </c>
      <c r="E1184" s="269" t="s">
        <v>32</v>
      </c>
      <c r="F1184" s="270" t="s">
        <v>287</v>
      </c>
      <c r="G1184" s="268"/>
      <c r="H1184" s="271">
        <v>4.0800000000000001</v>
      </c>
      <c r="I1184" s="272"/>
      <c r="J1184" s="268"/>
      <c r="K1184" s="268"/>
      <c r="L1184" s="273"/>
      <c r="M1184" s="274"/>
      <c r="N1184" s="275"/>
      <c r="O1184" s="275"/>
      <c r="P1184" s="275"/>
      <c r="Q1184" s="275"/>
      <c r="R1184" s="275"/>
      <c r="S1184" s="275"/>
      <c r="T1184" s="276"/>
      <c r="U1184" s="16"/>
      <c r="V1184" s="16"/>
      <c r="W1184" s="16"/>
      <c r="X1184" s="16"/>
      <c r="Y1184" s="16"/>
      <c r="Z1184" s="16"/>
      <c r="AA1184" s="16"/>
      <c r="AB1184" s="16"/>
      <c r="AC1184" s="16"/>
      <c r="AD1184" s="16"/>
      <c r="AE1184" s="16"/>
      <c r="AT1184" s="277" t="s">
        <v>153</v>
      </c>
      <c r="AU1184" s="277" t="s">
        <v>87</v>
      </c>
      <c r="AV1184" s="16" t="s">
        <v>230</v>
      </c>
      <c r="AW1184" s="16" t="s">
        <v>39</v>
      </c>
      <c r="AX1184" s="16" t="s">
        <v>78</v>
      </c>
      <c r="AY1184" s="277" t="s">
        <v>141</v>
      </c>
    </row>
    <row r="1185" s="13" customFormat="1">
      <c r="A1185" s="13"/>
      <c r="B1185" s="234"/>
      <c r="C1185" s="235"/>
      <c r="D1185" s="236" t="s">
        <v>153</v>
      </c>
      <c r="E1185" s="237" t="s">
        <v>32</v>
      </c>
      <c r="F1185" s="238" t="s">
        <v>939</v>
      </c>
      <c r="G1185" s="235"/>
      <c r="H1185" s="237" t="s">
        <v>32</v>
      </c>
      <c r="I1185" s="239"/>
      <c r="J1185" s="235"/>
      <c r="K1185" s="235"/>
      <c r="L1185" s="240"/>
      <c r="M1185" s="241"/>
      <c r="N1185" s="242"/>
      <c r="O1185" s="242"/>
      <c r="P1185" s="242"/>
      <c r="Q1185" s="242"/>
      <c r="R1185" s="242"/>
      <c r="S1185" s="242"/>
      <c r="T1185" s="243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4" t="s">
        <v>153</v>
      </c>
      <c r="AU1185" s="244" t="s">
        <v>87</v>
      </c>
      <c r="AV1185" s="13" t="s">
        <v>85</v>
      </c>
      <c r="AW1185" s="13" t="s">
        <v>39</v>
      </c>
      <c r="AX1185" s="13" t="s">
        <v>78</v>
      </c>
      <c r="AY1185" s="244" t="s">
        <v>141</v>
      </c>
    </row>
    <row r="1186" s="13" customFormat="1">
      <c r="A1186" s="13"/>
      <c r="B1186" s="234"/>
      <c r="C1186" s="235"/>
      <c r="D1186" s="236" t="s">
        <v>153</v>
      </c>
      <c r="E1186" s="237" t="s">
        <v>32</v>
      </c>
      <c r="F1186" s="238" t="s">
        <v>978</v>
      </c>
      <c r="G1186" s="235"/>
      <c r="H1186" s="237" t="s">
        <v>32</v>
      </c>
      <c r="I1186" s="239"/>
      <c r="J1186" s="235"/>
      <c r="K1186" s="235"/>
      <c r="L1186" s="240"/>
      <c r="M1186" s="241"/>
      <c r="N1186" s="242"/>
      <c r="O1186" s="242"/>
      <c r="P1186" s="242"/>
      <c r="Q1186" s="242"/>
      <c r="R1186" s="242"/>
      <c r="S1186" s="242"/>
      <c r="T1186" s="24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4" t="s">
        <v>153</v>
      </c>
      <c r="AU1186" s="244" t="s">
        <v>87</v>
      </c>
      <c r="AV1186" s="13" t="s">
        <v>85</v>
      </c>
      <c r="AW1186" s="13" t="s">
        <v>39</v>
      </c>
      <c r="AX1186" s="13" t="s">
        <v>78</v>
      </c>
      <c r="AY1186" s="244" t="s">
        <v>141</v>
      </c>
    </row>
    <row r="1187" s="14" customFormat="1">
      <c r="A1187" s="14"/>
      <c r="B1187" s="245"/>
      <c r="C1187" s="246"/>
      <c r="D1187" s="236" t="s">
        <v>153</v>
      </c>
      <c r="E1187" s="247" t="s">
        <v>32</v>
      </c>
      <c r="F1187" s="248" t="s">
        <v>979</v>
      </c>
      <c r="G1187" s="246"/>
      <c r="H1187" s="249">
        <v>6.5300000000000002</v>
      </c>
      <c r="I1187" s="250"/>
      <c r="J1187" s="246"/>
      <c r="K1187" s="246"/>
      <c r="L1187" s="251"/>
      <c r="M1187" s="252"/>
      <c r="N1187" s="253"/>
      <c r="O1187" s="253"/>
      <c r="P1187" s="253"/>
      <c r="Q1187" s="253"/>
      <c r="R1187" s="253"/>
      <c r="S1187" s="253"/>
      <c r="T1187" s="254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5" t="s">
        <v>153</v>
      </c>
      <c r="AU1187" s="255" t="s">
        <v>87</v>
      </c>
      <c r="AV1187" s="14" t="s">
        <v>87</v>
      </c>
      <c r="AW1187" s="14" t="s">
        <v>39</v>
      </c>
      <c r="AX1187" s="14" t="s">
        <v>78</v>
      </c>
      <c r="AY1187" s="255" t="s">
        <v>141</v>
      </c>
    </row>
    <row r="1188" s="13" customFormat="1">
      <c r="A1188" s="13"/>
      <c r="B1188" s="234"/>
      <c r="C1188" s="235"/>
      <c r="D1188" s="236" t="s">
        <v>153</v>
      </c>
      <c r="E1188" s="237" t="s">
        <v>32</v>
      </c>
      <c r="F1188" s="238" t="s">
        <v>969</v>
      </c>
      <c r="G1188" s="235"/>
      <c r="H1188" s="237" t="s">
        <v>32</v>
      </c>
      <c r="I1188" s="239"/>
      <c r="J1188" s="235"/>
      <c r="K1188" s="235"/>
      <c r="L1188" s="240"/>
      <c r="M1188" s="241"/>
      <c r="N1188" s="242"/>
      <c r="O1188" s="242"/>
      <c r="P1188" s="242"/>
      <c r="Q1188" s="242"/>
      <c r="R1188" s="242"/>
      <c r="S1188" s="242"/>
      <c r="T1188" s="243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44" t="s">
        <v>153</v>
      </c>
      <c r="AU1188" s="244" t="s">
        <v>87</v>
      </c>
      <c r="AV1188" s="13" t="s">
        <v>85</v>
      </c>
      <c r="AW1188" s="13" t="s">
        <v>39</v>
      </c>
      <c r="AX1188" s="13" t="s">
        <v>78</v>
      </c>
      <c r="AY1188" s="244" t="s">
        <v>141</v>
      </c>
    </row>
    <row r="1189" s="14" customFormat="1">
      <c r="A1189" s="14"/>
      <c r="B1189" s="245"/>
      <c r="C1189" s="246"/>
      <c r="D1189" s="236" t="s">
        <v>153</v>
      </c>
      <c r="E1189" s="247" t="s">
        <v>32</v>
      </c>
      <c r="F1189" s="248" t="s">
        <v>980</v>
      </c>
      <c r="G1189" s="246"/>
      <c r="H1189" s="249">
        <v>1.3400000000000001</v>
      </c>
      <c r="I1189" s="250"/>
      <c r="J1189" s="246"/>
      <c r="K1189" s="246"/>
      <c r="L1189" s="251"/>
      <c r="M1189" s="252"/>
      <c r="N1189" s="253"/>
      <c r="O1189" s="253"/>
      <c r="P1189" s="253"/>
      <c r="Q1189" s="253"/>
      <c r="R1189" s="253"/>
      <c r="S1189" s="253"/>
      <c r="T1189" s="254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5" t="s">
        <v>153</v>
      </c>
      <c r="AU1189" s="255" t="s">
        <v>87</v>
      </c>
      <c r="AV1189" s="14" t="s">
        <v>87</v>
      </c>
      <c r="AW1189" s="14" t="s">
        <v>39</v>
      </c>
      <c r="AX1189" s="14" t="s">
        <v>78</v>
      </c>
      <c r="AY1189" s="255" t="s">
        <v>141</v>
      </c>
    </row>
    <row r="1190" s="16" customFormat="1">
      <c r="A1190" s="16"/>
      <c r="B1190" s="267"/>
      <c r="C1190" s="268"/>
      <c r="D1190" s="236" t="s">
        <v>153</v>
      </c>
      <c r="E1190" s="269" t="s">
        <v>32</v>
      </c>
      <c r="F1190" s="270" t="s">
        <v>287</v>
      </c>
      <c r="G1190" s="268"/>
      <c r="H1190" s="271">
        <v>7.8700000000000001</v>
      </c>
      <c r="I1190" s="272"/>
      <c r="J1190" s="268"/>
      <c r="K1190" s="268"/>
      <c r="L1190" s="273"/>
      <c r="M1190" s="274"/>
      <c r="N1190" s="275"/>
      <c r="O1190" s="275"/>
      <c r="P1190" s="275"/>
      <c r="Q1190" s="275"/>
      <c r="R1190" s="275"/>
      <c r="S1190" s="275"/>
      <c r="T1190" s="276"/>
      <c r="U1190" s="16"/>
      <c r="V1190" s="16"/>
      <c r="W1190" s="16"/>
      <c r="X1190" s="16"/>
      <c r="Y1190" s="16"/>
      <c r="Z1190" s="16"/>
      <c r="AA1190" s="16"/>
      <c r="AB1190" s="16"/>
      <c r="AC1190" s="16"/>
      <c r="AD1190" s="16"/>
      <c r="AE1190" s="16"/>
      <c r="AT1190" s="277" t="s">
        <v>153</v>
      </c>
      <c r="AU1190" s="277" t="s">
        <v>87</v>
      </c>
      <c r="AV1190" s="16" t="s">
        <v>230</v>
      </c>
      <c r="AW1190" s="16" t="s">
        <v>39</v>
      </c>
      <c r="AX1190" s="16" t="s">
        <v>78</v>
      </c>
      <c r="AY1190" s="277" t="s">
        <v>141</v>
      </c>
    </row>
    <row r="1191" s="13" customFormat="1">
      <c r="A1191" s="13"/>
      <c r="B1191" s="234"/>
      <c r="C1191" s="235"/>
      <c r="D1191" s="236" t="s">
        <v>153</v>
      </c>
      <c r="E1191" s="237" t="s">
        <v>32</v>
      </c>
      <c r="F1191" s="238" t="s">
        <v>940</v>
      </c>
      <c r="G1191" s="235"/>
      <c r="H1191" s="237" t="s">
        <v>32</v>
      </c>
      <c r="I1191" s="239"/>
      <c r="J1191" s="235"/>
      <c r="K1191" s="235"/>
      <c r="L1191" s="240"/>
      <c r="M1191" s="241"/>
      <c r="N1191" s="242"/>
      <c r="O1191" s="242"/>
      <c r="P1191" s="242"/>
      <c r="Q1191" s="242"/>
      <c r="R1191" s="242"/>
      <c r="S1191" s="242"/>
      <c r="T1191" s="243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4" t="s">
        <v>153</v>
      </c>
      <c r="AU1191" s="244" t="s">
        <v>87</v>
      </c>
      <c r="AV1191" s="13" t="s">
        <v>85</v>
      </c>
      <c r="AW1191" s="13" t="s">
        <v>39</v>
      </c>
      <c r="AX1191" s="13" t="s">
        <v>78</v>
      </c>
      <c r="AY1191" s="244" t="s">
        <v>141</v>
      </c>
    </row>
    <row r="1192" s="13" customFormat="1">
      <c r="A1192" s="13"/>
      <c r="B1192" s="234"/>
      <c r="C1192" s="235"/>
      <c r="D1192" s="236" t="s">
        <v>153</v>
      </c>
      <c r="E1192" s="237" t="s">
        <v>32</v>
      </c>
      <c r="F1192" s="238" t="s">
        <v>971</v>
      </c>
      <c r="G1192" s="235"/>
      <c r="H1192" s="237" t="s">
        <v>32</v>
      </c>
      <c r="I1192" s="239"/>
      <c r="J1192" s="235"/>
      <c r="K1192" s="235"/>
      <c r="L1192" s="240"/>
      <c r="M1192" s="241"/>
      <c r="N1192" s="242"/>
      <c r="O1192" s="242"/>
      <c r="P1192" s="242"/>
      <c r="Q1192" s="242"/>
      <c r="R1192" s="242"/>
      <c r="S1192" s="242"/>
      <c r="T1192" s="243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4" t="s">
        <v>153</v>
      </c>
      <c r="AU1192" s="244" t="s">
        <v>87</v>
      </c>
      <c r="AV1192" s="13" t="s">
        <v>85</v>
      </c>
      <c r="AW1192" s="13" t="s">
        <v>39</v>
      </c>
      <c r="AX1192" s="13" t="s">
        <v>78</v>
      </c>
      <c r="AY1192" s="244" t="s">
        <v>141</v>
      </c>
    </row>
    <row r="1193" s="14" customFormat="1">
      <c r="A1193" s="14"/>
      <c r="B1193" s="245"/>
      <c r="C1193" s="246"/>
      <c r="D1193" s="236" t="s">
        <v>153</v>
      </c>
      <c r="E1193" s="247" t="s">
        <v>32</v>
      </c>
      <c r="F1193" s="248" t="s">
        <v>981</v>
      </c>
      <c r="G1193" s="246"/>
      <c r="H1193" s="249">
        <v>6.5099999999999998</v>
      </c>
      <c r="I1193" s="250"/>
      <c r="J1193" s="246"/>
      <c r="K1193" s="246"/>
      <c r="L1193" s="251"/>
      <c r="M1193" s="252"/>
      <c r="N1193" s="253"/>
      <c r="O1193" s="253"/>
      <c r="P1193" s="253"/>
      <c r="Q1193" s="253"/>
      <c r="R1193" s="253"/>
      <c r="S1193" s="253"/>
      <c r="T1193" s="254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5" t="s">
        <v>153</v>
      </c>
      <c r="AU1193" s="255" t="s">
        <v>87</v>
      </c>
      <c r="AV1193" s="14" t="s">
        <v>87</v>
      </c>
      <c r="AW1193" s="14" t="s">
        <v>39</v>
      </c>
      <c r="AX1193" s="14" t="s">
        <v>78</v>
      </c>
      <c r="AY1193" s="255" t="s">
        <v>141</v>
      </c>
    </row>
    <row r="1194" s="16" customFormat="1">
      <c r="A1194" s="16"/>
      <c r="B1194" s="267"/>
      <c r="C1194" s="268"/>
      <c r="D1194" s="236" t="s">
        <v>153</v>
      </c>
      <c r="E1194" s="269" t="s">
        <v>32</v>
      </c>
      <c r="F1194" s="270" t="s">
        <v>287</v>
      </c>
      <c r="G1194" s="268"/>
      <c r="H1194" s="271">
        <v>6.5099999999999998</v>
      </c>
      <c r="I1194" s="272"/>
      <c r="J1194" s="268"/>
      <c r="K1194" s="268"/>
      <c r="L1194" s="273"/>
      <c r="M1194" s="274"/>
      <c r="N1194" s="275"/>
      <c r="O1194" s="275"/>
      <c r="P1194" s="275"/>
      <c r="Q1194" s="275"/>
      <c r="R1194" s="275"/>
      <c r="S1194" s="275"/>
      <c r="T1194" s="276"/>
      <c r="U1194" s="16"/>
      <c r="V1194" s="16"/>
      <c r="W1194" s="16"/>
      <c r="X1194" s="16"/>
      <c r="Y1194" s="16"/>
      <c r="Z1194" s="16"/>
      <c r="AA1194" s="16"/>
      <c r="AB1194" s="16"/>
      <c r="AC1194" s="16"/>
      <c r="AD1194" s="16"/>
      <c r="AE1194" s="16"/>
      <c r="AT1194" s="277" t="s">
        <v>153</v>
      </c>
      <c r="AU1194" s="277" t="s">
        <v>87</v>
      </c>
      <c r="AV1194" s="16" t="s">
        <v>230</v>
      </c>
      <c r="AW1194" s="16" t="s">
        <v>39</v>
      </c>
      <c r="AX1194" s="16" t="s">
        <v>78</v>
      </c>
      <c r="AY1194" s="277" t="s">
        <v>141</v>
      </c>
    </row>
    <row r="1195" s="15" customFormat="1">
      <c r="A1195" s="15"/>
      <c r="B1195" s="256"/>
      <c r="C1195" s="257"/>
      <c r="D1195" s="236" t="s">
        <v>153</v>
      </c>
      <c r="E1195" s="258" t="s">
        <v>32</v>
      </c>
      <c r="F1195" s="259" t="s">
        <v>223</v>
      </c>
      <c r="G1195" s="257"/>
      <c r="H1195" s="260">
        <v>18.460000000000001</v>
      </c>
      <c r="I1195" s="261"/>
      <c r="J1195" s="257"/>
      <c r="K1195" s="257"/>
      <c r="L1195" s="262"/>
      <c r="M1195" s="263"/>
      <c r="N1195" s="264"/>
      <c r="O1195" s="264"/>
      <c r="P1195" s="264"/>
      <c r="Q1195" s="264"/>
      <c r="R1195" s="264"/>
      <c r="S1195" s="264"/>
      <c r="T1195" s="265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66" t="s">
        <v>153</v>
      </c>
      <c r="AU1195" s="266" t="s">
        <v>87</v>
      </c>
      <c r="AV1195" s="15" t="s">
        <v>149</v>
      </c>
      <c r="AW1195" s="15" t="s">
        <v>39</v>
      </c>
      <c r="AX1195" s="15" t="s">
        <v>85</v>
      </c>
      <c r="AY1195" s="266" t="s">
        <v>141</v>
      </c>
    </row>
    <row r="1196" s="2" customFormat="1" ht="16.5" customHeight="1">
      <c r="A1196" s="42"/>
      <c r="B1196" s="43"/>
      <c r="C1196" s="278" t="s">
        <v>982</v>
      </c>
      <c r="D1196" s="278" t="s">
        <v>305</v>
      </c>
      <c r="E1196" s="279" t="s">
        <v>983</v>
      </c>
      <c r="F1196" s="280" t="s">
        <v>984</v>
      </c>
      <c r="G1196" s="281" t="s">
        <v>147</v>
      </c>
      <c r="H1196" s="282">
        <v>2.1099999999999999</v>
      </c>
      <c r="I1196" s="283"/>
      <c r="J1196" s="284">
        <f>ROUND(I1196*H1196,2)</f>
        <v>0</v>
      </c>
      <c r="K1196" s="280" t="s">
        <v>32</v>
      </c>
      <c r="L1196" s="285"/>
      <c r="M1196" s="286" t="s">
        <v>32</v>
      </c>
      <c r="N1196" s="287" t="s">
        <v>49</v>
      </c>
      <c r="O1196" s="88"/>
      <c r="P1196" s="225">
        <f>O1196*H1196</f>
        <v>0</v>
      </c>
      <c r="Q1196" s="225">
        <v>0.040000000000000001</v>
      </c>
      <c r="R1196" s="225">
        <f>Q1196*H1196</f>
        <v>0.084400000000000003</v>
      </c>
      <c r="S1196" s="225">
        <v>0</v>
      </c>
      <c r="T1196" s="226">
        <f>S1196*H1196</f>
        <v>0</v>
      </c>
      <c r="U1196" s="42"/>
      <c r="V1196" s="42"/>
      <c r="W1196" s="42"/>
      <c r="X1196" s="42"/>
      <c r="Y1196" s="42"/>
      <c r="Z1196" s="42"/>
      <c r="AA1196" s="42"/>
      <c r="AB1196" s="42"/>
      <c r="AC1196" s="42"/>
      <c r="AD1196" s="42"/>
      <c r="AE1196" s="42"/>
      <c r="AR1196" s="227" t="s">
        <v>522</v>
      </c>
      <c r="AT1196" s="227" t="s">
        <v>305</v>
      </c>
      <c r="AU1196" s="227" t="s">
        <v>87</v>
      </c>
      <c r="AY1196" s="20" t="s">
        <v>141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20" t="s">
        <v>85</v>
      </c>
      <c r="BK1196" s="228">
        <f>ROUND(I1196*H1196,2)</f>
        <v>0</v>
      </c>
      <c r="BL1196" s="20" t="s">
        <v>355</v>
      </c>
      <c r="BM1196" s="227" t="s">
        <v>985</v>
      </c>
    </row>
    <row r="1197" s="13" customFormat="1">
      <c r="A1197" s="13"/>
      <c r="B1197" s="234"/>
      <c r="C1197" s="235"/>
      <c r="D1197" s="236" t="s">
        <v>153</v>
      </c>
      <c r="E1197" s="237" t="s">
        <v>32</v>
      </c>
      <c r="F1197" s="238" t="s">
        <v>936</v>
      </c>
      <c r="G1197" s="235"/>
      <c r="H1197" s="237" t="s">
        <v>32</v>
      </c>
      <c r="I1197" s="239"/>
      <c r="J1197" s="235"/>
      <c r="K1197" s="235"/>
      <c r="L1197" s="240"/>
      <c r="M1197" s="241"/>
      <c r="N1197" s="242"/>
      <c r="O1197" s="242"/>
      <c r="P1197" s="242"/>
      <c r="Q1197" s="242"/>
      <c r="R1197" s="242"/>
      <c r="S1197" s="242"/>
      <c r="T1197" s="243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4" t="s">
        <v>153</v>
      </c>
      <c r="AU1197" s="244" t="s">
        <v>87</v>
      </c>
      <c r="AV1197" s="13" t="s">
        <v>85</v>
      </c>
      <c r="AW1197" s="13" t="s">
        <v>39</v>
      </c>
      <c r="AX1197" s="13" t="s">
        <v>78</v>
      </c>
      <c r="AY1197" s="244" t="s">
        <v>141</v>
      </c>
    </row>
    <row r="1198" s="13" customFormat="1">
      <c r="A1198" s="13"/>
      <c r="B1198" s="234"/>
      <c r="C1198" s="235"/>
      <c r="D1198" s="236" t="s">
        <v>153</v>
      </c>
      <c r="E1198" s="237" t="s">
        <v>32</v>
      </c>
      <c r="F1198" s="238" t="s">
        <v>939</v>
      </c>
      <c r="G1198" s="235"/>
      <c r="H1198" s="237" t="s">
        <v>32</v>
      </c>
      <c r="I1198" s="239"/>
      <c r="J1198" s="235"/>
      <c r="K1198" s="235"/>
      <c r="L1198" s="240"/>
      <c r="M1198" s="241"/>
      <c r="N1198" s="242"/>
      <c r="O1198" s="242"/>
      <c r="P1198" s="242"/>
      <c r="Q1198" s="242"/>
      <c r="R1198" s="242"/>
      <c r="S1198" s="242"/>
      <c r="T1198" s="243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4" t="s">
        <v>153</v>
      </c>
      <c r="AU1198" s="244" t="s">
        <v>87</v>
      </c>
      <c r="AV1198" s="13" t="s">
        <v>85</v>
      </c>
      <c r="AW1198" s="13" t="s">
        <v>39</v>
      </c>
      <c r="AX1198" s="13" t="s">
        <v>78</v>
      </c>
      <c r="AY1198" s="244" t="s">
        <v>141</v>
      </c>
    </row>
    <row r="1199" s="13" customFormat="1">
      <c r="A1199" s="13"/>
      <c r="B1199" s="234"/>
      <c r="C1199" s="235"/>
      <c r="D1199" s="236" t="s">
        <v>153</v>
      </c>
      <c r="E1199" s="237" t="s">
        <v>32</v>
      </c>
      <c r="F1199" s="238" t="s">
        <v>986</v>
      </c>
      <c r="G1199" s="235"/>
      <c r="H1199" s="237" t="s">
        <v>32</v>
      </c>
      <c r="I1199" s="239"/>
      <c r="J1199" s="235"/>
      <c r="K1199" s="235"/>
      <c r="L1199" s="240"/>
      <c r="M1199" s="241"/>
      <c r="N1199" s="242"/>
      <c r="O1199" s="242"/>
      <c r="P1199" s="242"/>
      <c r="Q1199" s="242"/>
      <c r="R1199" s="242"/>
      <c r="S1199" s="242"/>
      <c r="T1199" s="243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4" t="s">
        <v>153</v>
      </c>
      <c r="AU1199" s="244" t="s">
        <v>87</v>
      </c>
      <c r="AV1199" s="13" t="s">
        <v>85</v>
      </c>
      <c r="AW1199" s="13" t="s">
        <v>39</v>
      </c>
      <c r="AX1199" s="13" t="s">
        <v>78</v>
      </c>
      <c r="AY1199" s="244" t="s">
        <v>141</v>
      </c>
    </row>
    <row r="1200" s="14" customFormat="1">
      <c r="A1200" s="14"/>
      <c r="B1200" s="245"/>
      <c r="C1200" s="246"/>
      <c r="D1200" s="236" t="s">
        <v>153</v>
      </c>
      <c r="E1200" s="247" t="s">
        <v>32</v>
      </c>
      <c r="F1200" s="248" t="s">
        <v>987</v>
      </c>
      <c r="G1200" s="246"/>
      <c r="H1200" s="249">
        <v>2.1099999999999999</v>
      </c>
      <c r="I1200" s="250"/>
      <c r="J1200" s="246"/>
      <c r="K1200" s="246"/>
      <c r="L1200" s="251"/>
      <c r="M1200" s="252"/>
      <c r="N1200" s="253"/>
      <c r="O1200" s="253"/>
      <c r="P1200" s="253"/>
      <c r="Q1200" s="253"/>
      <c r="R1200" s="253"/>
      <c r="S1200" s="253"/>
      <c r="T1200" s="254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5" t="s">
        <v>153</v>
      </c>
      <c r="AU1200" s="255" t="s">
        <v>87</v>
      </c>
      <c r="AV1200" s="14" t="s">
        <v>87</v>
      </c>
      <c r="AW1200" s="14" t="s">
        <v>39</v>
      </c>
      <c r="AX1200" s="14" t="s">
        <v>78</v>
      </c>
      <c r="AY1200" s="255" t="s">
        <v>141</v>
      </c>
    </row>
    <row r="1201" s="15" customFormat="1">
      <c r="A1201" s="15"/>
      <c r="B1201" s="256"/>
      <c r="C1201" s="257"/>
      <c r="D1201" s="236" t="s">
        <v>153</v>
      </c>
      <c r="E1201" s="258" t="s">
        <v>32</v>
      </c>
      <c r="F1201" s="259" t="s">
        <v>223</v>
      </c>
      <c r="G1201" s="257"/>
      <c r="H1201" s="260">
        <v>2.1099999999999999</v>
      </c>
      <c r="I1201" s="261"/>
      <c r="J1201" s="257"/>
      <c r="K1201" s="257"/>
      <c r="L1201" s="262"/>
      <c r="M1201" s="263"/>
      <c r="N1201" s="264"/>
      <c r="O1201" s="264"/>
      <c r="P1201" s="264"/>
      <c r="Q1201" s="264"/>
      <c r="R1201" s="264"/>
      <c r="S1201" s="264"/>
      <c r="T1201" s="265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266" t="s">
        <v>153</v>
      </c>
      <c r="AU1201" s="266" t="s">
        <v>87</v>
      </c>
      <c r="AV1201" s="15" t="s">
        <v>149</v>
      </c>
      <c r="AW1201" s="15" t="s">
        <v>39</v>
      </c>
      <c r="AX1201" s="15" t="s">
        <v>85</v>
      </c>
      <c r="AY1201" s="266" t="s">
        <v>141</v>
      </c>
    </row>
    <row r="1202" s="2" customFormat="1" ht="21.75" customHeight="1">
      <c r="A1202" s="42"/>
      <c r="B1202" s="43"/>
      <c r="C1202" s="216" t="s">
        <v>988</v>
      </c>
      <c r="D1202" s="216" t="s">
        <v>144</v>
      </c>
      <c r="E1202" s="217" t="s">
        <v>989</v>
      </c>
      <c r="F1202" s="218" t="s">
        <v>990</v>
      </c>
      <c r="G1202" s="219" t="s">
        <v>250</v>
      </c>
      <c r="H1202" s="220">
        <v>88.950000000000003</v>
      </c>
      <c r="I1202" s="221"/>
      <c r="J1202" s="222">
        <f>ROUND(I1202*H1202,2)</f>
        <v>0</v>
      </c>
      <c r="K1202" s="218" t="s">
        <v>148</v>
      </c>
      <c r="L1202" s="48"/>
      <c r="M1202" s="223" t="s">
        <v>32</v>
      </c>
      <c r="N1202" s="224" t="s">
        <v>49</v>
      </c>
      <c r="O1202" s="88"/>
      <c r="P1202" s="225">
        <f>O1202*H1202</f>
        <v>0</v>
      </c>
      <c r="Q1202" s="225">
        <v>0</v>
      </c>
      <c r="R1202" s="225">
        <f>Q1202*H1202</f>
        <v>0</v>
      </c>
      <c r="S1202" s="225">
        <v>0</v>
      </c>
      <c r="T1202" s="226">
        <f>S1202*H1202</f>
        <v>0</v>
      </c>
      <c r="U1202" s="42"/>
      <c r="V1202" s="42"/>
      <c r="W1202" s="42"/>
      <c r="X1202" s="42"/>
      <c r="Y1202" s="42"/>
      <c r="Z1202" s="42"/>
      <c r="AA1202" s="42"/>
      <c r="AB1202" s="42"/>
      <c r="AC1202" s="42"/>
      <c r="AD1202" s="42"/>
      <c r="AE1202" s="42"/>
      <c r="AR1202" s="227" t="s">
        <v>355</v>
      </c>
      <c r="AT1202" s="227" t="s">
        <v>144</v>
      </c>
      <c r="AU1202" s="227" t="s">
        <v>87</v>
      </c>
      <c r="AY1202" s="20" t="s">
        <v>141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20" t="s">
        <v>85</v>
      </c>
      <c r="BK1202" s="228">
        <f>ROUND(I1202*H1202,2)</f>
        <v>0</v>
      </c>
      <c r="BL1202" s="20" t="s">
        <v>355</v>
      </c>
      <c r="BM1202" s="227" t="s">
        <v>991</v>
      </c>
    </row>
    <row r="1203" s="2" customFormat="1">
      <c r="A1203" s="42"/>
      <c r="B1203" s="43"/>
      <c r="C1203" s="44"/>
      <c r="D1203" s="229" t="s">
        <v>151</v>
      </c>
      <c r="E1203" s="44"/>
      <c r="F1203" s="230" t="s">
        <v>992</v>
      </c>
      <c r="G1203" s="44"/>
      <c r="H1203" s="44"/>
      <c r="I1203" s="231"/>
      <c r="J1203" s="44"/>
      <c r="K1203" s="44"/>
      <c r="L1203" s="48"/>
      <c r="M1203" s="232"/>
      <c r="N1203" s="233"/>
      <c r="O1203" s="88"/>
      <c r="P1203" s="88"/>
      <c r="Q1203" s="88"/>
      <c r="R1203" s="88"/>
      <c r="S1203" s="88"/>
      <c r="T1203" s="89"/>
      <c r="U1203" s="42"/>
      <c r="V1203" s="42"/>
      <c r="W1203" s="42"/>
      <c r="X1203" s="42"/>
      <c r="Y1203" s="42"/>
      <c r="Z1203" s="42"/>
      <c r="AA1203" s="42"/>
      <c r="AB1203" s="42"/>
      <c r="AC1203" s="42"/>
      <c r="AD1203" s="42"/>
      <c r="AE1203" s="42"/>
      <c r="AT1203" s="20" t="s">
        <v>151</v>
      </c>
      <c r="AU1203" s="20" t="s">
        <v>87</v>
      </c>
    </row>
    <row r="1204" s="13" customFormat="1">
      <c r="A1204" s="13"/>
      <c r="B1204" s="234"/>
      <c r="C1204" s="235"/>
      <c r="D1204" s="236" t="s">
        <v>153</v>
      </c>
      <c r="E1204" s="237" t="s">
        <v>32</v>
      </c>
      <c r="F1204" s="238" t="s">
        <v>936</v>
      </c>
      <c r="G1204" s="235"/>
      <c r="H1204" s="237" t="s">
        <v>32</v>
      </c>
      <c r="I1204" s="239"/>
      <c r="J1204" s="235"/>
      <c r="K1204" s="235"/>
      <c r="L1204" s="240"/>
      <c r="M1204" s="241"/>
      <c r="N1204" s="242"/>
      <c r="O1204" s="242"/>
      <c r="P1204" s="242"/>
      <c r="Q1204" s="242"/>
      <c r="R1204" s="242"/>
      <c r="S1204" s="242"/>
      <c r="T1204" s="243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44" t="s">
        <v>153</v>
      </c>
      <c r="AU1204" s="244" t="s">
        <v>87</v>
      </c>
      <c r="AV1204" s="13" t="s">
        <v>85</v>
      </c>
      <c r="AW1204" s="13" t="s">
        <v>39</v>
      </c>
      <c r="AX1204" s="13" t="s">
        <v>78</v>
      </c>
      <c r="AY1204" s="244" t="s">
        <v>141</v>
      </c>
    </row>
    <row r="1205" s="13" customFormat="1">
      <c r="A1205" s="13"/>
      <c r="B1205" s="234"/>
      <c r="C1205" s="235"/>
      <c r="D1205" s="236" t="s">
        <v>153</v>
      </c>
      <c r="E1205" s="237" t="s">
        <v>32</v>
      </c>
      <c r="F1205" s="238" t="s">
        <v>937</v>
      </c>
      <c r="G1205" s="235"/>
      <c r="H1205" s="237" t="s">
        <v>32</v>
      </c>
      <c r="I1205" s="239"/>
      <c r="J1205" s="235"/>
      <c r="K1205" s="235"/>
      <c r="L1205" s="240"/>
      <c r="M1205" s="241"/>
      <c r="N1205" s="242"/>
      <c r="O1205" s="242"/>
      <c r="P1205" s="242"/>
      <c r="Q1205" s="242"/>
      <c r="R1205" s="242"/>
      <c r="S1205" s="242"/>
      <c r="T1205" s="243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44" t="s">
        <v>153</v>
      </c>
      <c r="AU1205" s="244" t="s">
        <v>87</v>
      </c>
      <c r="AV1205" s="13" t="s">
        <v>85</v>
      </c>
      <c r="AW1205" s="13" t="s">
        <v>39</v>
      </c>
      <c r="AX1205" s="13" t="s">
        <v>78</v>
      </c>
      <c r="AY1205" s="244" t="s">
        <v>141</v>
      </c>
    </row>
    <row r="1206" s="13" customFormat="1">
      <c r="A1206" s="13"/>
      <c r="B1206" s="234"/>
      <c r="C1206" s="235"/>
      <c r="D1206" s="236" t="s">
        <v>153</v>
      </c>
      <c r="E1206" s="237" t="s">
        <v>32</v>
      </c>
      <c r="F1206" s="238" t="s">
        <v>993</v>
      </c>
      <c r="G1206" s="235"/>
      <c r="H1206" s="237" t="s">
        <v>32</v>
      </c>
      <c r="I1206" s="239"/>
      <c r="J1206" s="235"/>
      <c r="K1206" s="235"/>
      <c r="L1206" s="240"/>
      <c r="M1206" s="241"/>
      <c r="N1206" s="242"/>
      <c r="O1206" s="242"/>
      <c r="P1206" s="242"/>
      <c r="Q1206" s="242"/>
      <c r="R1206" s="242"/>
      <c r="S1206" s="242"/>
      <c r="T1206" s="24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4" t="s">
        <v>153</v>
      </c>
      <c r="AU1206" s="244" t="s">
        <v>87</v>
      </c>
      <c r="AV1206" s="13" t="s">
        <v>85</v>
      </c>
      <c r="AW1206" s="13" t="s">
        <v>39</v>
      </c>
      <c r="AX1206" s="13" t="s">
        <v>78</v>
      </c>
      <c r="AY1206" s="244" t="s">
        <v>141</v>
      </c>
    </row>
    <row r="1207" s="14" customFormat="1">
      <c r="A1207" s="14"/>
      <c r="B1207" s="245"/>
      <c r="C1207" s="246"/>
      <c r="D1207" s="236" t="s">
        <v>153</v>
      </c>
      <c r="E1207" s="247" t="s">
        <v>32</v>
      </c>
      <c r="F1207" s="248" t="s">
        <v>994</v>
      </c>
      <c r="G1207" s="246"/>
      <c r="H1207" s="249">
        <v>17.77</v>
      </c>
      <c r="I1207" s="250"/>
      <c r="J1207" s="246"/>
      <c r="K1207" s="246"/>
      <c r="L1207" s="251"/>
      <c r="M1207" s="252"/>
      <c r="N1207" s="253"/>
      <c r="O1207" s="253"/>
      <c r="P1207" s="253"/>
      <c r="Q1207" s="253"/>
      <c r="R1207" s="253"/>
      <c r="S1207" s="253"/>
      <c r="T1207" s="254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5" t="s">
        <v>153</v>
      </c>
      <c r="AU1207" s="255" t="s">
        <v>87</v>
      </c>
      <c r="AV1207" s="14" t="s">
        <v>87</v>
      </c>
      <c r="AW1207" s="14" t="s">
        <v>39</v>
      </c>
      <c r="AX1207" s="14" t="s">
        <v>78</v>
      </c>
      <c r="AY1207" s="255" t="s">
        <v>141</v>
      </c>
    </row>
    <row r="1208" s="13" customFormat="1">
      <c r="A1208" s="13"/>
      <c r="B1208" s="234"/>
      <c r="C1208" s="235"/>
      <c r="D1208" s="236" t="s">
        <v>153</v>
      </c>
      <c r="E1208" s="237" t="s">
        <v>32</v>
      </c>
      <c r="F1208" s="238" t="s">
        <v>995</v>
      </c>
      <c r="G1208" s="235"/>
      <c r="H1208" s="237" t="s">
        <v>32</v>
      </c>
      <c r="I1208" s="239"/>
      <c r="J1208" s="235"/>
      <c r="K1208" s="235"/>
      <c r="L1208" s="240"/>
      <c r="M1208" s="241"/>
      <c r="N1208" s="242"/>
      <c r="O1208" s="242"/>
      <c r="P1208" s="242"/>
      <c r="Q1208" s="242"/>
      <c r="R1208" s="242"/>
      <c r="S1208" s="242"/>
      <c r="T1208" s="243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44" t="s">
        <v>153</v>
      </c>
      <c r="AU1208" s="244" t="s">
        <v>87</v>
      </c>
      <c r="AV1208" s="13" t="s">
        <v>85</v>
      </c>
      <c r="AW1208" s="13" t="s">
        <v>39</v>
      </c>
      <c r="AX1208" s="13" t="s">
        <v>78</v>
      </c>
      <c r="AY1208" s="244" t="s">
        <v>141</v>
      </c>
    </row>
    <row r="1209" s="14" customFormat="1">
      <c r="A1209" s="14"/>
      <c r="B1209" s="245"/>
      <c r="C1209" s="246"/>
      <c r="D1209" s="236" t="s">
        <v>153</v>
      </c>
      <c r="E1209" s="247" t="s">
        <v>32</v>
      </c>
      <c r="F1209" s="248" t="s">
        <v>996</v>
      </c>
      <c r="G1209" s="246"/>
      <c r="H1209" s="249">
        <v>8.1999999999999993</v>
      </c>
      <c r="I1209" s="250"/>
      <c r="J1209" s="246"/>
      <c r="K1209" s="246"/>
      <c r="L1209" s="251"/>
      <c r="M1209" s="252"/>
      <c r="N1209" s="253"/>
      <c r="O1209" s="253"/>
      <c r="P1209" s="253"/>
      <c r="Q1209" s="253"/>
      <c r="R1209" s="253"/>
      <c r="S1209" s="253"/>
      <c r="T1209" s="254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5" t="s">
        <v>153</v>
      </c>
      <c r="AU1209" s="255" t="s">
        <v>87</v>
      </c>
      <c r="AV1209" s="14" t="s">
        <v>87</v>
      </c>
      <c r="AW1209" s="14" t="s">
        <v>39</v>
      </c>
      <c r="AX1209" s="14" t="s">
        <v>78</v>
      </c>
      <c r="AY1209" s="255" t="s">
        <v>141</v>
      </c>
    </row>
    <row r="1210" s="16" customFormat="1">
      <c r="A1210" s="16"/>
      <c r="B1210" s="267"/>
      <c r="C1210" s="268"/>
      <c r="D1210" s="236" t="s">
        <v>153</v>
      </c>
      <c r="E1210" s="269" t="s">
        <v>32</v>
      </c>
      <c r="F1210" s="270" t="s">
        <v>287</v>
      </c>
      <c r="G1210" s="268"/>
      <c r="H1210" s="271">
        <v>25.969999999999999</v>
      </c>
      <c r="I1210" s="272"/>
      <c r="J1210" s="268"/>
      <c r="K1210" s="268"/>
      <c r="L1210" s="273"/>
      <c r="M1210" s="274"/>
      <c r="N1210" s="275"/>
      <c r="O1210" s="275"/>
      <c r="P1210" s="275"/>
      <c r="Q1210" s="275"/>
      <c r="R1210" s="275"/>
      <c r="S1210" s="275"/>
      <c r="T1210" s="276"/>
      <c r="U1210" s="16"/>
      <c r="V1210" s="16"/>
      <c r="W1210" s="16"/>
      <c r="X1210" s="16"/>
      <c r="Y1210" s="16"/>
      <c r="Z1210" s="16"/>
      <c r="AA1210" s="16"/>
      <c r="AB1210" s="16"/>
      <c r="AC1210" s="16"/>
      <c r="AD1210" s="16"/>
      <c r="AE1210" s="16"/>
      <c r="AT1210" s="277" t="s">
        <v>153</v>
      </c>
      <c r="AU1210" s="277" t="s">
        <v>87</v>
      </c>
      <c r="AV1210" s="16" t="s">
        <v>230</v>
      </c>
      <c r="AW1210" s="16" t="s">
        <v>39</v>
      </c>
      <c r="AX1210" s="16" t="s">
        <v>78</v>
      </c>
      <c r="AY1210" s="277" t="s">
        <v>141</v>
      </c>
    </row>
    <row r="1211" s="13" customFormat="1">
      <c r="A1211" s="13"/>
      <c r="B1211" s="234"/>
      <c r="C1211" s="235"/>
      <c r="D1211" s="236" t="s">
        <v>153</v>
      </c>
      <c r="E1211" s="237" t="s">
        <v>32</v>
      </c>
      <c r="F1211" s="238" t="s">
        <v>953</v>
      </c>
      <c r="G1211" s="235"/>
      <c r="H1211" s="237" t="s">
        <v>32</v>
      </c>
      <c r="I1211" s="239"/>
      <c r="J1211" s="235"/>
      <c r="K1211" s="235"/>
      <c r="L1211" s="240"/>
      <c r="M1211" s="241"/>
      <c r="N1211" s="242"/>
      <c r="O1211" s="242"/>
      <c r="P1211" s="242"/>
      <c r="Q1211" s="242"/>
      <c r="R1211" s="242"/>
      <c r="S1211" s="242"/>
      <c r="T1211" s="243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44" t="s">
        <v>153</v>
      </c>
      <c r="AU1211" s="244" t="s">
        <v>87</v>
      </c>
      <c r="AV1211" s="13" t="s">
        <v>85</v>
      </c>
      <c r="AW1211" s="13" t="s">
        <v>39</v>
      </c>
      <c r="AX1211" s="13" t="s">
        <v>78</v>
      </c>
      <c r="AY1211" s="244" t="s">
        <v>141</v>
      </c>
    </row>
    <row r="1212" s="13" customFormat="1">
      <c r="A1212" s="13"/>
      <c r="B1212" s="234"/>
      <c r="C1212" s="235"/>
      <c r="D1212" s="236" t="s">
        <v>153</v>
      </c>
      <c r="E1212" s="237" t="s">
        <v>32</v>
      </c>
      <c r="F1212" s="238" t="s">
        <v>997</v>
      </c>
      <c r="G1212" s="235"/>
      <c r="H1212" s="237" t="s">
        <v>32</v>
      </c>
      <c r="I1212" s="239"/>
      <c r="J1212" s="235"/>
      <c r="K1212" s="235"/>
      <c r="L1212" s="240"/>
      <c r="M1212" s="241"/>
      <c r="N1212" s="242"/>
      <c r="O1212" s="242"/>
      <c r="P1212" s="242"/>
      <c r="Q1212" s="242"/>
      <c r="R1212" s="242"/>
      <c r="S1212" s="242"/>
      <c r="T1212" s="243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4" t="s">
        <v>153</v>
      </c>
      <c r="AU1212" s="244" t="s">
        <v>87</v>
      </c>
      <c r="AV1212" s="13" t="s">
        <v>85</v>
      </c>
      <c r="AW1212" s="13" t="s">
        <v>39</v>
      </c>
      <c r="AX1212" s="13" t="s">
        <v>78</v>
      </c>
      <c r="AY1212" s="244" t="s">
        <v>141</v>
      </c>
    </row>
    <row r="1213" s="14" customFormat="1">
      <c r="A1213" s="14"/>
      <c r="B1213" s="245"/>
      <c r="C1213" s="246"/>
      <c r="D1213" s="236" t="s">
        <v>153</v>
      </c>
      <c r="E1213" s="247" t="s">
        <v>32</v>
      </c>
      <c r="F1213" s="248" t="s">
        <v>998</v>
      </c>
      <c r="G1213" s="246"/>
      <c r="H1213" s="249">
        <v>29.640000000000001</v>
      </c>
      <c r="I1213" s="250"/>
      <c r="J1213" s="246"/>
      <c r="K1213" s="246"/>
      <c r="L1213" s="251"/>
      <c r="M1213" s="252"/>
      <c r="N1213" s="253"/>
      <c r="O1213" s="253"/>
      <c r="P1213" s="253"/>
      <c r="Q1213" s="253"/>
      <c r="R1213" s="253"/>
      <c r="S1213" s="253"/>
      <c r="T1213" s="254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5" t="s">
        <v>153</v>
      </c>
      <c r="AU1213" s="255" t="s">
        <v>87</v>
      </c>
      <c r="AV1213" s="14" t="s">
        <v>87</v>
      </c>
      <c r="AW1213" s="14" t="s">
        <v>39</v>
      </c>
      <c r="AX1213" s="14" t="s">
        <v>78</v>
      </c>
      <c r="AY1213" s="255" t="s">
        <v>141</v>
      </c>
    </row>
    <row r="1214" s="16" customFormat="1">
      <c r="A1214" s="16"/>
      <c r="B1214" s="267"/>
      <c r="C1214" s="268"/>
      <c r="D1214" s="236" t="s">
        <v>153</v>
      </c>
      <c r="E1214" s="269" t="s">
        <v>32</v>
      </c>
      <c r="F1214" s="270" t="s">
        <v>287</v>
      </c>
      <c r="G1214" s="268"/>
      <c r="H1214" s="271">
        <v>29.640000000000001</v>
      </c>
      <c r="I1214" s="272"/>
      <c r="J1214" s="268"/>
      <c r="K1214" s="268"/>
      <c r="L1214" s="273"/>
      <c r="M1214" s="274"/>
      <c r="N1214" s="275"/>
      <c r="O1214" s="275"/>
      <c r="P1214" s="275"/>
      <c r="Q1214" s="275"/>
      <c r="R1214" s="275"/>
      <c r="S1214" s="275"/>
      <c r="T1214" s="276"/>
      <c r="U1214" s="16"/>
      <c r="V1214" s="16"/>
      <c r="W1214" s="16"/>
      <c r="X1214" s="16"/>
      <c r="Y1214" s="16"/>
      <c r="Z1214" s="16"/>
      <c r="AA1214" s="16"/>
      <c r="AB1214" s="16"/>
      <c r="AC1214" s="16"/>
      <c r="AD1214" s="16"/>
      <c r="AE1214" s="16"/>
      <c r="AT1214" s="277" t="s">
        <v>153</v>
      </c>
      <c r="AU1214" s="277" t="s">
        <v>87</v>
      </c>
      <c r="AV1214" s="16" t="s">
        <v>230</v>
      </c>
      <c r="AW1214" s="16" t="s">
        <v>39</v>
      </c>
      <c r="AX1214" s="16" t="s">
        <v>78</v>
      </c>
      <c r="AY1214" s="277" t="s">
        <v>141</v>
      </c>
    </row>
    <row r="1215" s="13" customFormat="1">
      <c r="A1215" s="13"/>
      <c r="B1215" s="234"/>
      <c r="C1215" s="235"/>
      <c r="D1215" s="236" t="s">
        <v>153</v>
      </c>
      <c r="E1215" s="237" t="s">
        <v>32</v>
      </c>
      <c r="F1215" s="238" t="s">
        <v>940</v>
      </c>
      <c r="G1215" s="235"/>
      <c r="H1215" s="237" t="s">
        <v>32</v>
      </c>
      <c r="I1215" s="239"/>
      <c r="J1215" s="235"/>
      <c r="K1215" s="235"/>
      <c r="L1215" s="240"/>
      <c r="M1215" s="241"/>
      <c r="N1215" s="242"/>
      <c r="O1215" s="242"/>
      <c r="P1215" s="242"/>
      <c r="Q1215" s="242"/>
      <c r="R1215" s="242"/>
      <c r="S1215" s="242"/>
      <c r="T1215" s="243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44" t="s">
        <v>153</v>
      </c>
      <c r="AU1215" s="244" t="s">
        <v>87</v>
      </c>
      <c r="AV1215" s="13" t="s">
        <v>85</v>
      </c>
      <c r="AW1215" s="13" t="s">
        <v>39</v>
      </c>
      <c r="AX1215" s="13" t="s">
        <v>78</v>
      </c>
      <c r="AY1215" s="244" t="s">
        <v>141</v>
      </c>
    </row>
    <row r="1216" s="13" customFormat="1">
      <c r="A1216" s="13"/>
      <c r="B1216" s="234"/>
      <c r="C1216" s="235"/>
      <c r="D1216" s="236" t="s">
        <v>153</v>
      </c>
      <c r="E1216" s="237" t="s">
        <v>32</v>
      </c>
      <c r="F1216" s="238" t="s">
        <v>999</v>
      </c>
      <c r="G1216" s="235"/>
      <c r="H1216" s="237" t="s">
        <v>32</v>
      </c>
      <c r="I1216" s="239"/>
      <c r="J1216" s="235"/>
      <c r="K1216" s="235"/>
      <c r="L1216" s="240"/>
      <c r="M1216" s="241"/>
      <c r="N1216" s="242"/>
      <c r="O1216" s="242"/>
      <c r="P1216" s="242"/>
      <c r="Q1216" s="242"/>
      <c r="R1216" s="242"/>
      <c r="S1216" s="242"/>
      <c r="T1216" s="243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4" t="s">
        <v>153</v>
      </c>
      <c r="AU1216" s="244" t="s">
        <v>87</v>
      </c>
      <c r="AV1216" s="13" t="s">
        <v>85</v>
      </c>
      <c r="AW1216" s="13" t="s">
        <v>39</v>
      </c>
      <c r="AX1216" s="13" t="s">
        <v>78</v>
      </c>
      <c r="AY1216" s="244" t="s">
        <v>141</v>
      </c>
    </row>
    <row r="1217" s="14" customFormat="1">
      <c r="A1217" s="14"/>
      <c r="B1217" s="245"/>
      <c r="C1217" s="246"/>
      <c r="D1217" s="236" t="s">
        <v>153</v>
      </c>
      <c r="E1217" s="247" t="s">
        <v>32</v>
      </c>
      <c r="F1217" s="248" t="s">
        <v>1000</v>
      </c>
      <c r="G1217" s="246"/>
      <c r="H1217" s="249">
        <v>33.340000000000003</v>
      </c>
      <c r="I1217" s="250"/>
      <c r="J1217" s="246"/>
      <c r="K1217" s="246"/>
      <c r="L1217" s="251"/>
      <c r="M1217" s="252"/>
      <c r="N1217" s="253"/>
      <c r="O1217" s="253"/>
      <c r="P1217" s="253"/>
      <c r="Q1217" s="253"/>
      <c r="R1217" s="253"/>
      <c r="S1217" s="253"/>
      <c r="T1217" s="254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5" t="s">
        <v>153</v>
      </c>
      <c r="AU1217" s="255" t="s">
        <v>87</v>
      </c>
      <c r="AV1217" s="14" t="s">
        <v>87</v>
      </c>
      <c r="AW1217" s="14" t="s">
        <v>39</v>
      </c>
      <c r="AX1217" s="14" t="s">
        <v>78</v>
      </c>
      <c r="AY1217" s="255" t="s">
        <v>141</v>
      </c>
    </row>
    <row r="1218" s="16" customFormat="1">
      <c r="A1218" s="16"/>
      <c r="B1218" s="267"/>
      <c r="C1218" s="268"/>
      <c r="D1218" s="236" t="s">
        <v>153</v>
      </c>
      <c r="E1218" s="269" t="s">
        <v>32</v>
      </c>
      <c r="F1218" s="270" t="s">
        <v>287</v>
      </c>
      <c r="G1218" s="268"/>
      <c r="H1218" s="271">
        <v>33.340000000000003</v>
      </c>
      <c r="I1218" s="272"/>
      <c r="J1218" s="268"/>
      <c r="K1218" s="268"/>
      <c r="L1218" s="273"/>
      <c r="M1218" s="274"/>
      <c r="N1218" s="275"/>
      <c r="O1218" s="275"/>
      <c r="P1218" s="275"/>
      <c r="Q1218" s="275"/>
      <c r="R1218" s="275"/>
      <c r="S1218" s="275"/>
      <c r="T1218" s="276"/>
      <c r="U1218" s="16"/>
      <c r="V1218" s="16"/>
      <c r="W1218" s="16"/>
      <c r="X1218" s="16"/>
      <c r="Y1218" s="16"/>
      <c r="Z1218" s="16"/>
      <c r="AA1218" s="16"/>
      <c r="AB1218" s="16"/>
      <c r="AC1218" s="16"/>
      <c r="AD1218" s="16"/>
      <c r="AE1218" s="16"/>
      <c r="AT1218" s="277" t="s">
        <v>153</v>
      </c>
      <c r="AU1218" s="277" t="s">
        <v>87</v>
      </c>
      <c r="AV1218" s="16" t="s">
        <v>230</v>
      </c>
      <c r="AW1218" s="16" t="s">
        <v>39</v>
      </c>
      <c r="AX1218" s="16" t="s">
        <v>78</v>
      </c>
      <c r="AY1218" s="277" t="s">
        <v>141</v>
      </c>
    </row>
    <row r="1219" s="15" customFormat="1">
      <c r="A1219" s="15"/>
      <c r="B1219" s="256"/>
      <c r="C1219" s="257"/>
      <c r="D1219" s="236" t="s">
        <v>153</v>
      </c>
      <c r="E1219" s="258" t="s">
        <v>32</v>
      </c>
      <c r="F1219" s="259" t="s">
        <v>223</v>
      </c>
      <c r="G1219" s="257"/>
      <c r="H1219" s="260">
        <v>88.950000000000003</v>
      </c>
      <c r="I1219" s="261"/>
      <c r="J1219" s="257"/>
      <c r="K1219" s="257"/>
      <c r="L1219" s="262"/>
      <c r="M1219" s="263"/>
      <c r="N1219" s="264"/>
      <c r="O1219" s="264"/>
      <c r="P1219" s="264"/>
      <c r="Q1219" s="264"/>
      <c r="R1219" s="264"/>
      <c r="S1219" s="264"/>
      <c r="T1219" s="265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66" t="s">
        <v>153</v>
      </c>
      <c r="AU1219" s="266" t="s">
        <v>87</v>
      </c>
      <c r="AV1219" s="15" t="s">
        <v>149</v>
      </c>
      <c r="AW1219" s="15" t="s">
        <v>39</v>
      </c>
      <c r="AX1219" s="15" t="s">
        <v>85</v>
      </c>
      <c r="AY1219" s="266" t="s">
        <v>141</v>
      </c>
    </row>
    <row r="1220" s="2" customFormat="1" ht="16.5" customHeight="1">
      <c r="A1220" s="42"/>
      <c r="B1220" s="43"/>
      <c r="C1220" s="278" t="s">
        <v>1001</v>
      </c>
      <c r="D1220" s="278" t="s">
        <v>305</v>
      </c>
      <c r="E1220" s="279" t="s">
        <v>1002</v>
      </c>
      <c r="F1220" s="280" t="s">
        <v>1003</v>
      </c>
      <c r="G1220" s="281" t="s">
        <v>147</v>
      </c>
      <c r="H1220" s="282">
        <v>33.090000000000003</v>
      </c>
      <c r="I1220" s="283"/>
      <c r="J1220" s="284">
        <f>ROUND(I1220*H1220,2)</f>
        <v>0</v>
      </c>
      <c r="K1220" s="280" t="s">
        <v>32</v>
      </c>
      <c r="L1220" s="285"/>
      <c r="M1220" s="286" t="s">
        <v>32</v>
      </c>
      <c r="N1220" s="287" t="s">
        <v>49</v>
      </c>
      <c r="O1220" s="88"/>
      <c r="P1220" s="225">
        <f>O1220*H1220</f>
        <v>0</v>
      </c>
      <c r="Q1220" s="225">
        <v>0.0040000000000000001</v>
      </c>
      <c r="R1220" s="225">
        <f>Q1220*H1220</f>
        <v>0.13236000000000001</v>
      </c>
      <c r="S1220" s="225">
        <v>0</v>
      </c>
      <c r="T1220" s="226">
        <f>S1220*H1220</f>
        <v>0</v>
      </c>
      <c r="U1220" s="42"/>
      <c r="V1220" s="42"/>
      <c r="W1220" s="42"/>
      <c r="X1220" s="42"/>
      <c r="Y1220" s="42"/>
      <c r="Z1220" s="42"/>
      <c r="AA1220" s="42"/>
      <c r="AB1220" s="42"/>
      <c r="AC1220" s="42"/>
      <c r="AD1220" s="42"/>
      <c r="AE1220" s="42"/>
      <c r="AR1220" s="227" t="s">
        <v>522</v>
      </c>
      <c r="AT1220" s="227" t="s">
        <v>305</v>
      </c>
      <c r="AU1220" s="227" t="s">
        <v>87</v>
      </c>
      <c r="AY1220" s="20" t="s">
        <v>141</v>
      </c>
      <c r="BE1220" s="228">
        <f>IF(N1220="základní",J1220,0)</f>
        <v>0</v>
      </c>
      <c r="BF1220" s="228">
        <f>IF(N1220="snížená",J1220,0)</f>
        <v>0</v>
      </c>
      <c r="BG1220" s="228">
        <f>IF(N1220="zákl. přenesená",J1220,0)</f>
        <v>0</v>
      </c>
      <c r="BH1220" s="228">
        <f>IF(N1220="sníž. přenesená",J1220,0)</f>
        <v>0</v>
      </c>
      <c r="BI1220" s="228">
        <f>IF(N1220="nulová",J1220,0)</f>
        <v>0</v>
      </c>
      <c r="BJ1220" s="20" t="s">
        <v>85</v>
      </c>
      <c r="BK1220" s="228">
        <f>ROUND(I1220*H1220,2)</f>
        <v>0</v>
      </c>
      <c r="BL1220" s="20" t="s">
        <v>355</v>
      </c>
      <c r="BM1220" s="227" t="s">
        <v>1004</v>
      </c>
    </row>
    <row r="1221" s="13" customFormat="1">
      <c r="A1221" s="13"/>
      <c r="B1221" s="234"/>
      <c r="C1221" s="235"/>
      <c r="D1221" s="236" t="s">
        <v>153</v>
      </c>
      <c r="E1221" s="237" t="s">
        <v>32</v>
      </c>
      <c r="F1221" s="238" t="s">
        <v>936</v>
      </c>
      <c r="G1221" s="235"/>
      <c r="H1221" s="237" t="s">
        <v>32</v>
      </c>
      <c r="I1221" s="239"/>
      <c r="J1221" s="235"/>
      <c r="K1221" s="235"/>
      <c r="L1221" s="240"/>
      <c r="M1221" s="241"/>
      <c r="N1221" s="242"/>
      <c r="O1221" s="242"/>
      <c r="P1221" s="242"/>
      <c r="Q1221" s="242"/>
      <c r="R1221" s="242"/>
      <c r="S1221" s="242"/>
      <c r="T1221" s="24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4" t="s">
        <v>153</v>
      </c>
      <c r="AU1221" s="244" t="s">
        <v>87</v>
      </c>
      <c r="AV1221" s="13" t="s">
        <v>85</v>
      </c>
      <c r="AW1221" s="13" t="s">
        <v>39</v>
      </c>
      <c r="AX1221" s="13" t="s">
        <v>78</v>
      </c>
      <c r="AY1221" s="244" t="s">
        <v>141</v>
      </c>
    </row>
    <row r="1222" s="13" customFormat="1">
      <c r="A1222" s="13"/>
      <c r="B1222" s="234"/>
      <c r="C1222" s="235"/>
      <c r="D1222" s="236" t="s">
        <v>153</v>
      </c>
      <c r="E1222" s="237" t="s">
        <v>32</v>
      </c>
      <c r="F1222" s="238" t="s">
        <v>937</v>
      </c>
      <c r="G1222" s="235"/>
      <c r="H1222" s="237" t="s">
        <v>32</v>
      </c>
      <c r="I1222" s="239"/>
      <c r="J1222" s="235"/>
      <c r="K1222" s="235"/>
      <c r="L1222" s="240"/>
      <c r="M1222" s="241"/>
      <c r="N1222" s="242"/>
      <c r="O1222" s="242"/>
      <c r="P1222" s="242"/>
      <c r="Q1222" s="242"/>
      <c r="R1222" s="242"/>
      <c r="S1222" s="242"/>
      <c r="T1222" s="243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44" t="s">
        <v>153</v>
      </c>
      <c r="AU1222" s="244" t="s">
        <v>87</v>
      </c>
      <c r="AV1222" s="13" t="s">
        <v>85</v>
      </c>
      <c r="AW1222" s="13" t="s">
        <v>39</v>
      </c>
      <c r="AX1222" s="13" t="s">
        <v>78</v>
      </c>
      <c r="AY1222" s="244" t="s">
        <v>141</v>
      </c>
    </row>
    <row r="1223" s="13" customFormat="1">
      <c r="A1223" s="13"/>
      <c r="B1223" s="234"/>
      <c r="C1223" s="235"/>
      <c r="D1223" s="236" t="s">
        <v>153</v>
      </c>
      <c r="E1223" s="237" t="s">
        <v>32</v>
      </c>
      <c r="F1223" s="238" t="s">
        <v>993</v>
      </c>
      <c r="G1223" s="235"/>
      <c r="H1223" s="237" t="s">
        <v>32</v>
      </c>
      <c r="I1223" s="239"/>
      <c r="J1223" s="235"/>
      <c r="K1223" s="235"/>
      <c r="L1223" s="240"/>
      <c r="M1223" s="241"/>
      <c r="N1223" s="242"/>
      <c r="O1223" s="242"/>
      <c r="P1223" s="242"/>
      <c r="Q1223" s="242"/>
      <c r="R1223" s="242"/>
      <c r="S1223" s="242"/>
      <c r="T1223" s="243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4" t="s">
        <v>153</v>
      </c>
      <c r="AU1223" s="244" t="s">
        <v>87</v>
      </c>
      <c r="AV1223" s="13" t="s">
        <v>85</v>
      </c>
      <c r="AW1223" s="13" t="s">
        <v>39</v>
      </c>
      <c r="AX1223" s="13" t="s">
        <v>78</v>
      </c>
      <c r="AY1223" s="244" t="s">
        <v>141</v>
      </c>
    </row>
    <row r="1224" s="14" customFormat="1">
      <c r="A1224" s="14"/>
      <c r="B1224" s="245"/>
      <c r="C1224" s="246"/>
      <c r="D1224" s="236" t="s">
        <v>153</v>
      </c>
      <c r="E1224" s="247" t="s">
        <v>32</v>
      </c>
      <c r="F1224" s="248" t="s">
        <v>1005</v>
      </c>
      <c r="G1224" s="246"/>
      <c r="H1224" s="249">
        <v>8.4900000000000002</v>
      </c>
      <c r="I1224" s="250"/>
      <c r="J1224" s="246"/>
      <c r="K1224" s="246"/>
      <c r="L1224" s="251"/>
      <c r="M1224" s="252"/>
      <c r="N1224" s="253"/>
      <c r="O1224" s="253"/>
      <c r="P1224" s="253"/>
      <c r="Q1224" s="253"/>
      <c r="R1224" s="253"/>
      <c r="S1224" s="253"/>
      <c r="T1224" s="254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5" t="s">
        <v>153</v>
      </c>
      <c r="AU1224" s="255" t="s">
        <v>87</v>
      </c>
      <c r="AV1224" s="14" t="s">
        <v>87</v>
      </c>
      <c r="AW1224" s="14" t="s">
        <v>39</v>
      </c>
      <c r="AX1224" s="14" t="s">
        <v>78</v>
      </c>
      <c r="AY1224" s="255" t="s">
        <v>141</v>
      </c>
    </row>
    <row r="1225" s="16" customFormat="1">
      <c r="A1225" s="16"/>
      <c r="B1225" s="267"/>
      <c r="C1225" s="268"/>
      <c r="D1225" s="236" t="s">
        <v>153</v>
      </c>
      <c r="E1225" s="269" t="s">
        <v>32</v>
      </c>
      <c r="F1225" s="270" t="s">
        <v>287</v>
      </c>
      <c r="G1225" s="268"/>
      <c r="H1225" s="271">
        <v>8.4900000000000002</v>
      </c>
      <c r="I1225" s="272"/>
      <c r="J1225" s="268"/>
      <c r="K1225" s="268"/>
      <c r="L1225" s="273"/>
      <c r="M1225" s="274"/>
      <c r="N1225" s="275"/>
      <c r="O1225" s="275"/>
      <c r="P1225" s="275"/>
      <c r="Q1225" s="275"/>
      <c r="R1225" s="275"/>
      <c r="S1225" s="275"/>
      <c r="T1225" s="276"/>
      <c r="U1225" s="16"/>
      <c r="V1225" s="16"/>
      <c r="W1225" s="16"/>
      <c r="X1225" s="16"/>
      <c r="Y1225" s="16"/>
      <c r="Z1225" s="16"/>
      <c r="AA1225" s="16"/>
      <c r="AB1225" s="16"/>
      <c r="AC1225" s="16"/>
      <c r="AD1225" s="16"/>
      <c r="AE1225" s="16"/>
      <c r="AT1225" s="277" t="s">
        <v>153</v>
      </c>
      <c r="AU1225" s="277" t="s">
        <v>87</v>
      </c>
      <c r="AV1225" s="16" t="s">
        <v>230</v>
      </c>
      <c r="AW1225" s="16" t="s">
        <v>39</v>
      </c>
      <c r="AX1225" s="16" t="s">
        <v>78</v>
      </c>
      <c r="AY1225" s="277" t="s">
        <v>141</v>
      </c>
    </row>
    <row r="1226" s="13" customFormat="1">
      <c r="A1226" s="13"/>
      <c r="B1226" s="234"/>
      <c r="C1226" s="235"/>
      <c r="D1226" s="236" t="s">
        <v>153</v>
      </c>
      <c r="E1226" s="237" t="s">
        <v>32</v>
      </c>
      <c r="F1226" s="238" t="s">
        <v>953</v>
      </c>
      <c r="G1226" s="235"/>
      <c r="H1226" s="237" t="s">
        <v>32</v>
      </c>
      <c r="I1226" s="239"/>
      <c r="J1226" s="235"/>
      <c r="K1226" s="235"/>
      <c r="L1226" s="240"/>
      <c r="M1226" s="241"/>
      <c r="N1226" s="242"/>
      <c r="O1226" s="242"/>
      <c r="P1226" s="242"/>
      <c r="Q1226" s="242"/>
      <c r="R1226" s="242"/>
      <c r="S1226" s="242"/>
      <c r="T1226" s="24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4" t="s">
        <v>153</v>
      </c>
      <c r="AU1226" s="244" t="s">
        <v>87</v>
      </c>
      <c r="AV1226" s="13" t="s">
        <v>85</v>
      </c>
      <c r="AW1226" s="13" t="s">
        <v>39</v>
      </c>
      <c r="AX1226" s="13" t="s">
        <v>78</v>
      </c>
      <c r="AY1226" s="244" t="s">
        <v>141</v>
      </c>
    </row>
    <row r="1227" s="13" customFormat="1">
      <c r="A1227" s="13"/>
      <c r="B1227" s="234"/>
      <c r="C1227" s="235"/>
      <c r="D1227" s="236" t="s">
        <v>153</v>
      </c>
      <c r="E1227" s="237" t="s">
        <v>32</v>
      </c>
      <c r="F1227" s="238" t="s">
        <v>1006</v>
      </c>
      <c r="G1227" s="235"/>
      <c r="H1227" s="237" t="s">
        <v>32</v>
      </c>
      <c r="I1227" s="239"/>
      <c r="J1227" s="235"/>
      <c r="K1227" s="235"/>
      <c r="L1227" s="240"/>
      <c r="M1227" s="241"/>
      <c r="N1227" s="242"/>
      <c r="O1227" s="242"/>
      <c r="P1227" s="242"/>
      <c r="Q1227" s="242"/>
      <c r="R1227" s="242"/>
      <c r="S1227" s="242"/>
      <c r="T1227" s="24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4" t="s">
        <v>153</v>
      </c>
      <c r="AU1227" s="244" t="s">
        <v>87</v>
      </c>
      <c r="AV1227" s="13" t="s">
        <v>85</v>
      </c>
      <c r="AW1227" s="13" t="s">
        <v>39</v>
      </c>
      <c r="AX1227" s="13" t="s">
        <v>78</v>
      </c>
      <c r="AY1227" s="244" t="s">
        <v>141</v>
      </c>
    </row>
    <row r="1228" s="14" customFormat="1">
      <c r="A1228" s="14"/>
      <c r="B1228" s="245"/>
      <c r="C1228" s="246"/>
      <c r="D1228" s="236" t="s">
        <v>153</v>
      </c>
      <c r="E1228" s="247" t="s">
        <v>32</v>
      </c>
      <c r="F1228" s="248" t="s">
        <v>1007</v>
      </c>
      <c r="G1228" s="246"/>
      <c r="H1228" s="249">
        <v>11.08</v>
      </c>
      <c r="I1228" s="250"/>
      <c r="J1228" s="246"/>
      <c r="K1228" s="246"/>
      <c r="L1228" s="251"/>
      <c r="M1228" s="252"/>
      <c r="N1228" s="253"/>
      <c r="O1228" s="253"/>
      <c r="P1228" s="253"/>
      <c r="Q1228" s="253"/>
      <c r="R1228" s="253"/>
      <c r="S1228" s="253"/>
      <c r="T1228" s="254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5" t="s">
        <v>153</v>
      </c>
      <c r="AU1228" s="255" t="s">
        <v>87</v>
      </c>
      <c r="AV1228" s="14" t="s">
        <v>87</v>
      </c>
      <c r="AW1228" s="14" t="s">
        <v>39</v>
      </c>
      <c r="AX1228" s="14" t="s">
        <v>78</v>
      </c>
      <c r="AY1228" s="255" t="s">
        <v>141</v>
      </c>
    </row>
    <row r="1229" s="16" customFormat="1">
      <c r="A1229" s="16"/>
      <c r="B1229" s="267"/>
      <c r="C1229" s="268"/>
      <c r="D1229" s="236" t="s">
        <v>153</v>
      </c>
      <c r="E1229" s="269" t="s">
        <v>32</v>
      </c>
      <c r="F1229" s="270" t="s">
        <v>287</v>
      </c>
      <c r="G1229" s="268"/>
      <c r="H1229" s="271">
        <v>11.08</v>
      </c>
      <c r="I1229" s="272"/>
      <c r="J1229" s="268"/>
      <c r="K1229" s="268"/>
      <c r="L1229" s="273"/>
      <c r="M1229" s="274"/>
      <c r="N1229" s="275"/>
      <c r="O1229" s="275"/>
      <c r="P1229" s="275"/>
      <c r="Q1229" s="275"/>
      <c r="R1229" s="275"/>
      <c r="S1229" s="275"/>
      <c r="T1229" s="276"/>
      <c r="U1229" s="16"/>
      <c r="V1229" s="16"/>
      <c r="W1229" s="16"/>
      <c r="X1229" s="16"/>
      <c r="Y1229" s="16"/>
      <c r="Z1229" s="16"/>
      <c r="AA1229" s="16"/>
      <c r="AB1229" s="16"/>
      <c r="AC1229" s="16"/>
      <c r="AD1229" s="16"/>
      <c r="AE1229" s="16"/>
      <c r="AT1229" s="277" t="s">
        <v>153</v>
      </c>
      <c r="AU1229" s="277" t="s">
        <v>87</v>
      </c>
      <c r="AV1229" s="16" t="s">
        <v>230</v>
      </c>
      <c r="AW1229" s="16" t="s">
        <v>39</v>
      </c>
      <c r="AX1229" s="16" t="s">
        <v>78</v>
      </c>
      <c r="AY1229" s="277" t="s">
        <v>141</v>
      </c>
    </row>
    <row r="1230" s="13" customFormat="1">
      <c r="A1230" s="13"/>
      <c r="B1230" s="234"/>
      <c r="C1230" s="235"/>
      <c r="D1230" s="236" t="s">
        <v>153</v>
      </c>
      <c r="E1230" s="237" t="s">
        <v>32</v>
      </c>
      <c r="F1230" s="238" t="s">
        <v>940</v>
      </c>
      <c r="G1230" s="235"/>
      <c r="H1230" s="237" t="s">
        <v>32</v>
      </c>
      <c r="I1230" s="239"/>
      <c r="J1230" s="235"/>
      <c r="K1230" s="235"/>
      <c r="L1230" s="240"/>
      <c r="M1230" s="241"/>
      <c r="N1230" s="242"/>
      <c r="O1230" s="242"/>
      <c r="P1230" s="242"/>
      <c r="Q1230" s="242"/>
      <c r="R1230" s="242"/>
      <c r="S1230" s="242"/>
      <c r="T1230" s="243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4" t="s">
        <v>153</v>
      </c>
      <c r="AU1230" s="244" t="s">
        <v>87</v>
      </c>
      <c r="AV1230" s="13" t="s">
        <v>85</v>
      </c>
      <c r="AW1230" s="13" t="s">
        <v>39</v>
      </c>
      <c r="AX1230" s="13" t="s">
        <v>78</v>
      </c>
      <c r="AY1230" s="244" t="s">
        <v>141</v>
      </c>
    </row>
    <row r="1231" s="13" customFormat="1">
      <c r="A1231" s="13"/>
      <c r="B1231" s="234"/>
      <c r="C1231" s="235"/>
      <c r="D1231" s="236" t="s">
        <v>153</v>
      </c>
      <c r="E1231" s="237" t="s">
        <v>32</v>
      </c>
      <c r="F1231" s="238" t="s">
        <v>1008</v>
      </c>
      <c r="G1231" s="235"/>
      <c r="H1231" s="237" t="s">
        <v>32</v>
      </c>
      <c r="I1231" s="239"/>
      <c r="J1231" s="235"/>
      <c r="K1231" s="235"/>
      <c r="L1231" s="240"/>
      <c r="M1231" s="241"/>
      <c r="N1231" s="242"/>
      <c r="O1231" s="242"/>
      <c r="P1231" s="242"/>
      <c r="Q1231" s="242"/>
      <c r="R1231" s="242"/>
      <c r="S1231" s="242"/>
      <c r="T1231" s="243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44" t="s">
        <v>153</v>
      </c>
      <c r="AU1231" s="244" t="s">
        <v>87</v>
      </c>
      <c r="AV1231" s="13" t="s">
        <v>85</v>
      </c>
      <c r="AW1231" s="13" t="s">
        <v>39</v>
      </c>
      <c r="AX1231" s="13" t="s">
        <v>78</v>
      </c>
      <c r="AY1231" s="244" t="s">
        <v>141</v>
      </c>
    </row>
    <row r="1232" s="14" customFormat="1">
      <c r="A1232" s="14"/>
      <c r="B1232" s="245"/>
      <c r="C1232" s="246"/>
      <c r="D1232" s="236" t="s">
        <v>153</v>
      </c>
      <c r="E1232" s="247" t="s">
        <v>32</v>
      </c>
      <c r="F1232" s="248" t="s">
        <v>1009</v>
      </c>
      <c r="G1232" s="246"/>
      <c r="H1232" s="249">
        <v>13.52</v>
      </c>
      <c r="I1232" s="250"/>
      <c r="J1232" s="246"/>
      <c r="K1232" s="246"/>
      <c r="L1232" s="251"/>
      <c r="M1232" s="252"/>
      <c r="N1232" s="253"/>
      <c r="O1232" s="253"/>
      <c r="P1232" s="253"/>
      <c r="Q1232" s="253"/>
      <c r="R1232" s="253"/>
      <c r="S1232" s="253"/>
      <c r="T1232" s="254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5" t="s">
        <v>153</v>
      </c>
      <c r="AU1232" s="255" t="s">
        <v>87</v>
      </c>
      <c r="AV1232" s="14" t="s">
        <v>87</v>
      </c>
      <c r="AW1232" s="14" t="s">
        <v>39</v>
      </c>
      <c r="AX1232" s="14" t="s">
        <v>78</v>
      </c>
      <c r="AY1232" s="255" t="s">
        <v>141</v>
      </c>
    </row>
    <row r="1233" s="16" customFormat="1">
      <c r="A1233" s="16"/>
      <c r="B1233" s="267"/>
      <c r="C1233" s="268"/>
      <c r="D1233" s="236" t="s">
        <v>153</v>
      </c>
      <c r="E1233" s="269" t="s">
        <v>32</v>
      </c>
      <c r="F1233" s="270" t="s">
        <v>287</v>
      </c>
      <c r="G1233" s="268"/>
      <c r="H1233" s="271">
        <v>13.52</v>
      </c>
      <c r="I1233" s="272"/>
      <c r="J1233" s="268"/>
      <c r="K1233" s="268"/>
      <c r="L1233" s="273"/>
      <c r="M1233" s="274"/>
      <c r="N1233" s="275"/>
      <c r="O1233" s="275"/>
      <c r="P1233" s="275"/>
      <c r="Q1233" s="275"/>
      <c r="R1233" s="275"/>
      <c r="S1233" s="275"/>
      <c r="T1233" s="276"/>
      <c r="U1233" s="16"/>
      <c r="V1233" s="16"/>
      <c r="W1233" s="16"/>
      <c r="X1233" s="16"/>
      <c r="Y1233" s="16"/>
      <c r="Z1233" s="16"/>
      <c r="AA1233" s="16"/>
      <c r="AB1233" s="16"/>
      <c r="AC1233" s="16"/>
      <c r="AD1233" s="16"/>
      <c r="AE1233" s="16"/>
      <c r="AT1233" s="277" t="s">
        <v>153</v>
      </c>
      <c r="AU1233" s="277" t="s">
        <v>87</v>
      </c>
      <c r="AV1233" s="16" t="s">
        <v>230</v>
      </c>
      <c r="AW1233" s="16" t="s">
        <v>39</v>
      </c>
      <c r="AX1233" s="16" t="s">
        <v>78</v>
      </c>
      <c r="AY1233" s="277" t="s">
        <v>141</v>
      </c>
    </row>
    <row r="1234" s="15" customFormat="1">
      <c r="A1234" s="15"/>
      <c r="B1234" s="256"/>
      <c r="C1234" s="257"/>
      <c r="D1234" s="236" t="s">
        <v>153</v>
      </c>
      <c r="E1234" s="258" t="s">
        <v>32</v>
      </c>
      <c r="F1234" s="259" t="s">
        <v>223</v>
      </c>
      <c r="G1234" s="257"/>
      <c r="H1234" s="260">
        <v>33.090000000000003</v>
      </c>
      <c r="I1234" s="261"/>
      <c r="J1234" s="257"/>
      <c r="K1234" s="257"/>
      <c r="L1234" s="262"/>
      <c r="M1234" s="263"/>
      <c r="N1234" s="264"/>
      <c r="O1234" s="264"/>
      <c r="P1234" s="264"/>
      <c r="Q1234" s="264"/>
      <c r="R1234" s="264"/>
      <c r="S1234" s="264"/>
      <c r="T1234" s="265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15"/>
      <c r="AT1234" s="266" t="s">
        <v>153</v>
      </c>
      <c r="AU1234" s="266" t="s">
        <v>87</v>
      </c>
      <c r="AV1234" s="15" t="s">
        <v>149</v>
      </c>
      <c r="AW1234" s="15" t="s">
        <v>39</v>
      </c>
      <c r="AX1234" s="15" t="s">
        <v>85</v>
      </c>
      <c r="AY1234" s="266" t="s">
        <v>141</v>
      </c>
    </row>
    <row r="1235" s="2" customFormat="1" ht="16.5" customHeight="1">
      <c r="A1235" s="42"/>
      <c r="B1235" s="43"/>
      <c r="C1235" s="278" t="s">
        <v>1010</v>
      </c>
      <c r="D1235" s="278" t="s">
        <v>305</v>
      </c>
      <c r="E1235" s="279" t="s">
        <v>1011</v>
      </c>
      <c r="F1235" s="280" t="s">
        <v>1012</v>
      </c>
      <c r="G1235" s="281" t="s">
        <v>147</v>
      </c>
      <c r="H1235" s="282">
        <v>0.84999999999999998</v>
      </c>
      <c r="I1235" s="283"/>
      <c r="J1235" s="284">
        <f>ROUND(I1235*H1235,2)</f>
        <v>0</v>
      </c>
      <c r="K1235" s="280" t="s">
        <v>32</v>
      </c>
      <c r="L1235" s="285"/>
      <c r="M1235" s="286" t="s">
        <v>32</v>
      </c>
      <c r="N1235" s="287" t="s">
        <v>49</v>
      </c>
      <c r="O1235" s="88"/>
      <c r="P1235" s="225">
        <f>O1235*H1235</f>
        <v>0</v>
      </c>
      <c r="Q1235" s="225">
        <v>0.040000000000000001</v>
      </c>
      <c r="R1235" s="225">
        <f>Q1235*H1235</f>
        <v>0.034000000000000002</v>
      </c>
      <c r="S1235" s="225">
        <v>0</v>
      </c>
      <c r="T1235" s="226">
        <f>S1235*H1235</f>
        <v>0</v>
      </c>
      <c r="U1235" s="42"/>
      <c r="V1235" s="42"/>
      <c r="W1235" s="42"/>
      <c r="X1235" s="42"/>
      <c r="Y1235" s="42"/>
      <c r="Z1235" s="42"/>
      <c r="AA1235" s="42"/>
      <c r="AB1235" s="42"/>
      <c r="AC1235" s="42"/>
      <c r="AD1235" s="42"/>
      <c r="AE1235" s="42"/>
      <c r="AR1235" s="227" t="s">
        <v>522</v>
      </c>
      <c r="AT1235" s="227" t="s">
        <v>305</v>
      </c>
      <c r="AU1235" s="227" t="s">
        <v>87</v>
      </c>
      <c r="AY1235" s="20" t="s">
        <v>141</v>
      </c>
      <c r="BE1235" s="228">
        <f>IF(N1235="základní",J1235,0)</f>
        <v>0</v>
      </c>
      <c r="BF1235" s="228">
        <f>IF(N1235="snížená",J1235,0)</f>
        <v>0</v>
      </c>
      <c r="BG1235" s="228">
        <f>IF(N1235="zákl. přenesená",J1235,0)</f>
        <v>0</v>
      </c>
      <c r="BH1235" s="228">
        <f>IF(N1235="sníž. přenesená",J1235,0)</f>
        <v>0</v>
      </c>
      <c r="BI1235" s="228">
        <f>IF(N1235="nulová",J1235,0)</f>
        <v>0</v>
      </c>
      <c r="BJ1235" s="20" t="s">
        <v>85</v>
      </c>
      <c r="BK1235" s="228">
        <f>ROUND(I1235*H1235,2)</f>
        <v>0</v>
      </c>
      <c r="BL1235" s="20" t="s">
        <v>355</v>
      </c>
      <c r="BM1235" s="227" t="s">
        <v>1013</v>
      </c>
    </row>
    <row r="1236" s="13" customFormat="1">
      <c r="A1236" s="13"/>
      <c r="B1236" s="234"/>
      <c r="C1236" s="235"/>
      <c r="D1236" s="236" t="s">
        <v>153</v>
      </c>
      <c r="E1236" s="237" t="s">
        <v>32</v>
      </c>
      <c r="F1236" s="238" t="s">
        <v>936</v>
      </c>
      <c r="G1236" s="235"/>
      <c r="H1236" s="237" t="s">
        <v>32</v>
      </c>
      <c r="I1236" s="239"/>
      <c r="J1236" s="235"/>
      <c r="K1236" s="235"/>
      <c r="L1236" s="240"/>
      <c r="M1236" s="241"/>
      <c r="N1236" s="242"/>
      <c r="O1236" s="242"/>
      <c r="P1236" s="242"/>
      <c r="Q1236" s="242"/>
      <c r="R1236" s="242"/>
      <c r="S1236" s="242"/>
      <c r="T1236" s="243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4" t="s">
        <v>153</v>
      </c>
      <c r="AU1236" s="244" t="s">
        <v>87</v>
      </c>
      <c r="AV1236" s="13" t="s">
        <v>85</v>
      </c>
      <c r="AW1236" s="13" t="s">
        <v>39</v>
      </c>
      <c r="AX1236" s="13" t="s">
        <v>78</v>
      </c>
      <c r="AY1236" s="244" t="s">
        <v>141</v>
      </c>
    </row>
    <row r="1237" s="13" customFormat="1">
      <c r="A1237" s="13"/>
      <c r="B1237" s="234"/>
      <c r="C1237" s="235"/>
      <c r="D1237" s="236" t="s">
        <v>153</v>
      </c>
      <c r="E1237" s="237" t="s">
        <v>32</v>
      </c>
      <c r="F1237" s="238" t="s">
        <v>953</v>
      </c>
      <c r="G1237" s="235"/>
      <c r="H1237" s="237" t="s">
        <v>32</v>
      </c>
      <c r="I1237" s="239"/>
      <c r="J1237" s="235"/>
      <c r="K1237" s="235"/>
      <c r="L1237" s="240"/>
      <c r="M1237" s="241"/>
      <c r="N1237" s="242"/>
      <c r="O1237" s="242"/>
      <c r="P1237" s="242"/>
      <c r="Q1237" s="242"/>
      <c r="R1237" s="242"/>
      <c r="S1237" s="242"/>
      <c r="T1237" s="24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44" t="s">
        <v>153</v>
      </c>
      <c r="AU1237" s="244" t="s">
        <v>87</v>
      </c>
      <c r="AV1237" s="13" t="s">
        <v>85</v>
      </c>
      <c r="AW1237" s="13" t="s">
        <v>39</v>
      </c>
      <c r="AX1237" s="13" t="s">
        <v>78</v>
      </c>
      <c r="AY1237" s="244" t="s">
        <v>141</v>
      </c>
    </row>
    <row r="1238" s="13" customFormat="1">
      <c r="A1238" s="13"/>
      <c r="B1238" s="234"/>
      <c r="C1238" s="235"/>
      <c r="D1238" s="236" t="s">
        <v>153</v>
      </c>
      <c r="E1238" s="237" t="s">
        <v>32</v>
      </c>
      <c r="F1238" s="238" t="s">
        <v>1014</v>
      </c>
      <c r="G1238" s="235"/>
      <c r="H1238" s="237" t="s">
        <v>32</v>
      </c>
      <c r="I1238" s="239"/>
      <c r="J1238" s="235"/>
      <c r="K1238" s="235"/>
      <c r="L1238" s="240"/>
      <c r="M1238" s="241"/>
      <c r="N1238" s="242"/>
      <c r="O1238" s="242"/>
      <c r="P1238" s="242"/>
      <c r="Q1238" s="242"/>
      <c r="R1238" s="242"/>
      <c r="S1238" s="242"/>
      <c r="T1238" s="24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4" t="s">
        <v>153</v>
      </c>
      <c r="AU1238" s="244" t="s">
        <v>87</v>
      </c>
      <c r="AV1238" s="13" t="s">
        <v>85</v>
      </c>
      <c r="AW1238" s="13" t="s">
        <v>39</v>
      </c>
      <c r="AX1238" s="13" t="s">
        <v>78</v>
      </c>
      <c r="AY1238" s="244" t="s">
        <v>141</v>
      </c>
    </row>
    <row r="1239" s="14" customFormat="1">
      <c r="A1239" s="14"/>
      <c r="B1239" s="245"/>
      <c r="C1239" s="246"/>
      <c r="D1239" s="236" t="s">
        <v>153</v>
      </c>
      <c r="E1239" s="247" t="s">
        <v>32</v>
      </c>
      <c r="F1239" s="248" t="s">
        <v>1015</v>
      </c>
      <c r="G1239" s="246"/>
      <c r="H1239" s="249">
        <v>0.84999999999999998</v>
      </c>
      <c r="I1239" s="250"/>
      <c r="J1239" s="246"/>
      <c r="K1239" s="246"/>
      <c r="L1239" s="251"/>
      <c r="M1239" s="252"/>
      <c r="N1239" s="253"/>
      <c r="O1239" s="253"/>
      <c r="P1239" s="253"/>
      <c r="Q1239" s="253"/>
      <c r="R1239" s="253"/>
      <c r="S1239" s="253"/>
      <c r="T1239" s="254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5" t="s">
        <v>153</v>
      </c>
      <c r="AU1239" s="255" t="s">
        <v>87</v>
      </c>
      <c r="AV1239" s="14" t="s">
        <v>87</v>
      </c>
      <c r="AW1239" s="14" t="s">
        <v>39</v>
      </c>
      <c r="AX1239" s="14" t="s">
        <v>78</v>
      </c>
      <c r="AY1239" s="255" t="s">
        <v>141</v>
      </c>
    </row>
    <row r="1240" s="15" customFormat="1">
      <c r="A1240" s="15"/>
      <c r="B1240" s="256"/>
      <c r="C1240" s="257"/>
      <c r="D1240" s="236" t="s">
        <v>153</v>
      </c>
      <c r="E1240" s="258" t="s">
        <v>32</v>
      </c>
      <c r="F1240" s="259" t="s">
        <v>223</v>
      </c>
      <c r="G1240" s="257"/>
      <c r="H1240" s="260">
        <v>0.84999999999999998</v>
      </c>
      <c r="I1240" s="261"/>
      <c r="J1240" s="257"/>
      <c r="K1240" s="257"/>
      <c r="L1240" s="262"/>
      <c r="M1240" s="263"/>
      <c r="N1240" s="264"/>
      <c r="O1240" s="264"/>
      <c r="P1240" s="264"/>
      <c r="Q1240" s="264"/>
      <c r="R1240" s="264"/>
      <c r="S1240" s="264"/>
      <c r="T1240" s="265"/>
      <c r="U1240" s="15"/>
      <c r="V1240" s="15"/>
      <c r="W1240" s="15"/>
      <c r="X1240" s="15"/>
      <c r="Y1240" s="15"/>
      <c r="Z1240" s="15"/>
      <c r="AA1240" s="15"/>
      <c r="AB1240" s="15"/>
      <c r="AC1240" s="15"/>
      <c r="AD1240" s="15"/>
      <c r="AE1240" s="15"/>
      <c r="AT1240" s="266" t="s">
        <v>153</v>
      </c>
      <c r="AU1240" s="266" t="s">
        <v>87</v>
      </c>
      <c r="AV1240" s="15" t="s">
        <v>149</v>
      </c>
      <c r="AW1240" s="15" t="s">
        <v>39</v>
      </c>
      <c r="AX1240" s="15" t="s">
        <v>85</v>
      </c>
      <c r="AY1240" s="266" t="s">
        <v>141</v>
      </c>
    </row>
    <row r="1241" s="2" customFormat="1" ht="16.5" customHeight="1">
      <c r="A1241" s="42"/>
      <c r="B1241" s="43"/>
      <c r="C1241" s="216" t="s">
        <v>1016</v>
      </c>
      <c r="D1241" s="216" t="s">
        <v>144</v>
      </c>
      <c r="E1241" s="217" t="s">
        <v>1017</v>
      </c>
      <c r="F1241" s="218" t="s">
        <v>1018</v>
      </c>
      <c r="G1241" s="219" t="s">
        <v>358</v>
      </c>
      <c r="H1241" s="220">
        <v>6</v>
      </c>
      <c r="I1241" s="221"/>
      <c r="J1241" s="222">
        <f>ROUND(I1241*H1241,2)</f>
        <v>0</v>
      </c>
      <c r="K1241" s="218" t="s">
        <v>148</v>
      </c>
      <c r="L1241" s="48"/>
      <c r="M1241" s="223" t="s">
        <v>32</v>
      </c>
      <c r="N1241" s="224" t="s">
        <v>49</v>
      </c>
      <c r="O1241" s="88"/>
      <c r="P1241" s="225">
        <f>O1241*H1241</f>
        <v>0</v>
      </c>
      <c r="Q1241" s="225">
        <v>0.00027</v>
      </c>
      <c r="R1241" s="225">
        <f>Q1241*H1241</f>
        <v>0.0016199999999999999</v>
      </c>
      <c r="S1241" s="225">
        <v>0</v>
      </c>
      <c r="T1241" s="226">
        <f>S1241*H1241</f>
        <v>0</v>
      </c>
      <c r="U1241" s="42"/>
      <c r="V1241" s="42"/>
      <c r="W1241" s="42"/>
      <c r="X1241" s="42"/>
      <c r="Y1241" s="42"/>
      <c r="Z1241" s="42"/>
      <c r="AA1241" s="42"/>
      <c r="AB1241" s="42"/>
      <c r="AC1241" s="42"/>
      <c r="AD1241" s="42"/>
      <c r="AE1241" s="42"/>
      <c r="AR1241" s="227" t="s">
        <v>355</v>
      </c>
      <c r="AT1241" s="227" t="s">
        <v>144</v>
      </c>
      <c r="AU1241" s="227" t="s">
        <v>87</v>
      </c>
      <c r="AY1241" s="20" t="s">
        <v>141</v>
      </c>
      <c r="BE1241" s="228">
        <f>IF(N1241="základní",J1241,0)</f>
        <v>0</v>
      </c>
      <c r="BF1241" s="228">
        <f>IF(N1241="snížená",J1241,0)</f>
        <v>0</v>
      </c>
      <c r="BG1241" s="228">
        <f>IF(N1241="zákl. přenesená",J1241,0)</f>
        <v>0</v>
      </c>
      <c r="BH1241" s="228">
        <f>IF(N1241="sníž. přenesená",J1241,0)</f>
        <v>0</v>
      </c>
      <c r="BI1241" s="228">
        <f>IF(N1241="nulová",J1241,0)</f>
        <v>0</v>
      </c>
      <c r="BJ1241" s="20" t="s">
        <v>85</v>
      </c>
      <c r="BK1241" s="228">
        <f>ROUND(I1241*H1241,2)</f>
        <v>0</v>
      </c>
      <c r="BL1241" s="20" t="s">
        <v>355</v>
      </c>
      <c r="BM1241" s="227" t="s">
        <v>1019</v>
      </c>
    </row>
    <row r="1242" s="2" customFormat="1">
      <c r="A1242" s="42"/>
      <c r="B1242" s="43"/>
      <c r="C1242" s="44"/>
      <c r="D1242" s="229" t="s">
        <v>151</v>
      </c>
      <c r="E1242" s="44"/>
      <c r="F1242" s="230" t="s">
        <v>1020</v>
      </c>
      <c r="G1242" s="44"/>
      <c r="H1242" s="44"/>
      <c r="I1242" s="231"/>
      <c r="J1242" s="44"/>
      <c r="K1242" s="44"/>
      <c r="L1242" s="48"/>
      <c r="M1242" s="232"/>
      <c r="N1242" s="233"/>
      <c r="O1242" s="88"/>
      <c r="P1242" s="88"/>
      <c r="Q1242" s="88"/>
      <c r="R1242" s="88"/>
      <c r="S1242" s="88"/>
      <c r="T1242" s="89"/>
      <c r="U1242" s="42"/>
      <c r="V1242" s="42"/>
      <c r="W1242" s="42"/>
      <c r="X1242" s="42"/>
      <c r="Y1242" s="42"/>
      <c r="Z1242" s="42"/>
      <c r="AA1242" s="42"/>
      <c r="AB1242" s="42"/>
      <c r="AC1242" s="42"/>
      <c r="AD1242" s="42"/>
      <c r="AE1242" s="42"/>
      <c r="AT1242" s="20" t="s">
        <v>151</v>
      </c>
      <c r="AU1242" s="20" t="s">
        <v>87</v>
      </c>
    </row>
    <row r="1243" s="13" customFormat="1">
      <c r="A1243" s="13"/>
      <c r="B1243" s="234"/>
      <c r="C1243" s="235"/>
      <c r="D1243" s="236" t="s">
        <v>153</v>
      </c>
      <c r="E1243" s="237" t="s">
        <v>32</v>
      </c>
      <c r="F1243" s="238" t="s">
        <v>1021</v>
      </c>
      <c r="G1243" s="235"/>
      <c r="H1243" s="237" t="s">
        <v>32</v>
      </c>
      <c r="I1243" s="239"/>
      <c r="J1243" s="235"/>
      <c r="K1243" s="235"/>
      <c r="L1243" s="240"/>
      <c r="M1243" s="241"/>
      <c r="N1243" s="242"/>
      <c r="O1243" s="242"/>
      <c r="P1243" s="242"/>
      <c r="Q1243" s="242"/>
      <c r="R1243" s="242"/>
      <c r="S1243" s="242"/>
      <c r="T1243" s="243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44" t="s">
        <v>153</v>
      </c>
      <c r="AU1243" s="244" t="s">
        <v>87</v>
      </c>
      <c r="AV1243" s="13" t="s">
        <v>85</v>
      </c>
      <c r="AW1243" s="13" t="s">
        <v>39</v>
      </c>
      <c r="AX1243" s="13" t="s">
        <v>78</v>
      </c>
      <c r="AY1243" s="244" t="s">
        <v>141</v>
      </c>
    </row>
    <row r="1244" s="13" customFormat="1">
      <c r="A1244" s="13"/>
      <c r="B1244" s="234"/>
      <c r="C1244" s="235"/>
      <c r="D1244" s="236" t="s">
        <v>153</v>
      </c>
      <c r="E1244" s="237" t="s">
        <v>32</v>
      </c>
      <c r="F1244" s="238" t="s">
        <v>1022</v>
      </c>
      <c r="G1244" s="235"/>
      <c r="H1244" s="237" t="s">
        <v>32</v>
      </c>
      <c r="I1244" s="239"/>
      <c r="J1244" s="235"/>
      <c r="K1244" s="235"/>
      <c r="L1244" s="240"/>
      <c r="M1244" s="241"/>
      <c r="N1244" s="242"/>
      <c r="O1244" s="242"/>
      <c r="P1244" s="242"/>
      <c r="Q1244" s="242"/>
      <c r="R1244" s="242"/>
      <c r="S1244" s="242"/>
      <c r="T1244" s="243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44" t="s">
        <v>153</v>
      </c>
      <c r="AU1244" s="244" t="s">
        <v>87</v>
      </c>
      <c r="AV1244" s="13" t="s">
        <v>85</v>
      </c>
      <c r="AW1244" s="13" t="s">
        <v>39</v>
      </c>
      <c r="AX1244" s="13" t="s">
        <v>78</v>
      </c>
      <c r="AY1244" s="244" t="s">
        <v>141</v>
      </c>
    </row>
    <row r="1245" s="14" customFormat="1">
      <c r="A1245" s="14"/>
      <c r="B1245" s="245"/>
      <c r="C1245" s="246"/>
      <c r="D1245" s="236" t="s">
        <v>153</v>
      </c>
      <c r="E1245" s="247" t="s">
        <v>32</v>
      </c>
      <c r="F1245" s="248" t="s">
        <v>247</v>
      </c>
      <c r="G1245" s="246"/>
      <c r="H1245" s="249">
        <v>6</v>
      </c>
      <c r="I1245" s="250"/>
      <c r="J1245" s="246"/>
      <c r="K1245" s="246"/>
      <c r="L1245" s="251"/>
      <c r="M1245" s="252"/>
      <c r="N1245" s="253"/>
      <c r="O1245" s="253"/>
      <c r="P1245" s="253"/>
      <c r="Q1245" s="253"/>
      <c r="R1245" s="253"/>
      <c r="S1245" s="253"/>
      <c r="T1245" s="254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5" t="s">
        <v>153</v>
      </c>
      <c r="AU1245" s="255" t="s">
        <v>87</v>
      </c>
      <c r="AV1245" s="14" t="s">
        <v>87</v>
      </c>
      <c r="AW1245" s="14" t="s">
        <v>39</v>
      </c>
      <c r="AX1245" s="14" t="s">
        <v>85</v>
      </c>
      <c r="AY1245" s="255" t="s">
        <v>141</v>
      </c>
    </row>
    <row r="1246" s="2" customFormat="1" ht="21.75" customHeight="1">
      <c r="A1246" s="42"/>
      <c r="B1246" s="43"/>
      <c r="C1246" s="278" t="s">
        <v>1023</v>
      </c>
      <c r="D1246" s="278" t="s">
        <v>305</v>
      </c>
      <c r="E1246" s="279" t="s">
        <v>1024</v>
      </c>
      <c r="F1246" s="280" t="s">
        <v>1025</v>
      </c>
      <c r="G1246" s="281" t="s">
        <v>1026</v>
      </c>
      <c r="H1246" s="282">
        <v>6</v>
      </c>
      <c r="I1246" s="283"/>
      <c r="J1246" s="284">
        <f>ROUND(I1246*H1246,2)</f>
        <v>0</v>
      </c>
      <c r="K1246" s="280" t="s">
        <v>32</v>
      </c>
      <c r="L1246" s="285"/>
      <c r="M1246" s="286" t="s">
        <v>32</v>
      </c>
      <c r="N1246" s="287" t="s">
        <v>49</v>
      </c>
      <c r="O1246" s="88"/>
      <c r="P1246" s="225">
        <f>O1246*H1246</f>
        <v>0</v>
      </c>
      <c r="Q1246" s="225">
        <v>0.0080999999999999996</v>
      </c>
      <c r="R1246" s="225">
        <f>Q1246*H1246</f>
        <v>0.048599999999999997</v>
      </c>
      <c r="S1246" s="225">
        <v>0</v>
      </c>
      <c r="T1246" s="226">
        <f>S1246*H1246</f>
        <v>0</v>
      </c>
      <c r="U1246" s="42"/>
      <c r="V1246" s="42"/>
      <c r="W1246" s="42"/>
      <c r="X1246" s="42"/>
      <c r="Y1246" s="42"/>
      <c r="Z1246" s="42"/>
      <c r="AA1246" s="42"/>
      <c r="AB1246" s="42"/>
      <c r="AC1246" s="42"/>
      <c r="AD1246" s="42"/>
      <c r="AE1246" s="42"/>
      <c r="AR1246" s="227" t="s">
        <v>522</v>
      </c>
      <c r="AT1246" s="227" t="s">
        <v>305</v>
      </c>
      <c r="AU1246" s="227" t="s">
        <v>87</v>
      </c>
      <c r="AY1246" s="20" t="s">
        <v>141</v>
      </c>
      <c r="BE1246" s="228">
        <f>IF(N1246="základní",J1246,0)</f>
        <v>0</v>
      </c>
      <c r="BF1246" s="228">
        <f>IF(N1246="snížená",J1246,0)</f>
        <v>0</v>
      </c>
      <c r="BG1246" s="228">
        <f>IF(N1246="zákl. přenesená",J1246,0)</f>
        <v>0</v>
      </c>
      <c r="BH1246" s="228">
        <f>IF(N1246="sníž. přenesená",J1246,0)</f>
        <v>0</v>
      </c>
      <c r="BI1246" s="228">
        <f>IF(N1246="nulová",J1246,0)</f>
        <v>0</v>
      </c>
      <c r="BJ1246" s="20" t="s">
        <v>85</v>
      </c>
      <c r="BK1246" s="228">
        <f>ROUND(I1246*H1246,2)</f>
        <v>0</v>
      </c>
      <c r="BL1246" s="20" t="s">
        <v>355</v>
      </c>
      <c r="BM1246" s="227" t="s">
        <v>1027</v>
      </c>
    </row>
    <row r="1247" s="13" customFormat="1">
      <c r="A1247" s="13"/>
      <c r="B1247" s="234"/>
      <c r="C1247" s="235"/>
      <c r="D1247" s="236" t="s">
        <v>153</v>
      </c>
      <c r="E1247" s="237" t="s">
        <v>32</v>
      </c>
      <c r="F1247" s="238" t="s">
        <v>309</v>
      </c>
      <c r="G1247" s="235"/>
      <c r="H1247" s="237" t="s">
        <v>32</v>
      </c>
      <c r="I1247" s="239"/>
      <c r="J1247" s="235"/>
      <c r="K1247" s="235"/>
      <c r="L1247" s="240"/>
      <c r="M1247" s="241"/>
      <c r="N1247" s="242"/>
      <c r="O1247" s="242"/>
      <c r="P1247" s="242"/>
      <c r="Q1247" s="242"/>
      <c r="R1247" s="242"/>
      <c r="S1247" s="242"/>
      <c r="T1247" s="243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44" t="s">
        <v>153</v>
      </c>
      <c r="AU1247" s="244" t="s">
        <v>87</v>
      </c>
      <c r="AV1247" s="13" t="s">
        <v>85</v>
      </c>
      <c r="AW1247" s="13" t="s">
        <v>39</v>
      </c>
      <c r="AX1247" s="13" t="s">
        <v>78</v>
      </c>
      <c r="AY1247" s="244" t="s">
        <v>141</v>
      </c>
    </row>
    <row r="1248" s="14" customFormat="1">
      <c r="A1248" s="14"/>
      <c r="B1248" s="245"/>
      <c r="C1248" s="246"/>
      <c r="D1248" s="236" t="s">
        <v>153</v>
      </c>
      <c r="E1248" s="247" t="s">
        <v>32</v>
      </c>
      <c r="F1248" s="248" t="s">
        <v>247</v>
      </c>
      <c r="G1248" s="246"/>
      <c r="H1248" s="249">
        <v>6</v>
      </c>
      <c r="I1248" s="250"/>
      <c r="J1248" s="246"/>
      <c r="K1248" s="246"/>
      <c r="L1248" s="251"/>
      <c r="M1248" s="252"/>
      <c r="N1248" s="253"/>
      <c r="O1248" s="253"/>
      <c r="P1248" s="253"/>
      <c r="Q1248" s="253"/>
      <c r="R1248" s="253"/>
      <c r="S1248" s="253"/>
      <c r="T1248" s="254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5" t="s">
        <v>153</v>
      </c>
      <c r="AU1248" s="255" t="s">
        <v>87</v>
      </c>
      <c r="AV1248" s="14" t="s">
        <v>87</v>
      </c>
      <c r="AW1248" s="14" t="s">
        <v>39</v>
      </c>
      <c r="AX1248" s="14" t="s">
        <v>85</v>
      </c>
      <c r="AY1248" s="255" t="s">
        <v>141</v>
      </c>
    </row>
    <row r="1249" s="2" customFormat="1" ht="16.5" customHeight="1">
      <c r="A1249" s="42"/>
      <c r="B1249" s="43"/>
      <c r="C1249" s="216" t="s">
        <v>1028</v>
      </c>
      <c r="D1249" s="216" t="s">
        <v>144</v>
      </c>
      <c r="E1249" s="217" t="s">
        <v>1029</v>
      </c>
      <c r="F1249" s="218" t="s">
        <v>1030</v>
      </c>
      <c r="G1249" s="219" t="s">
        <v>358</v>
      </c>
      <c r="H1249" s="220">
        <v>19</v>
      </c>
      <c r="I1249" s="221"/>
      <c r="J1249" s="222">
        <f>ROUND(I1249*H1249,2)</f>
        <v>0</v>
      </c>
      <c r="K1249" s="218" t="s">
        <v>148</v>
      </c>
      <c r="L1249" s="48"/>
      <c r="M1249" s="223" t="s">
        <v>32</v>
      </c>
      <c r="N1249" s="224" t="s">
        <v>49</v>
      </c>
      <c r="O1249" s="88"/>
      <c r="P1249" s="225">
        <f>O1249*H1249</f>
        <v>0</v>
      </c>
      <c r="Q1249" s="225">
        <v>0.00027</v>
      </c>
      <c r="R1249" s="225">
        <f>Q1249*H1249</f>
        <v>0.00513</v>
      </c>
      <c r="S1249" s="225">
        <v>0</v>
      </c>
      <c r="T1249" s="226">
        <f>S1249*H1249</f>
        <v>0</v>
      </c>
      <c r="U1249" s="42"/>
      <c r="V1249" s="42"/>
      <c r="W1249" s="42"/>
      <c r="X1249" s="42"/>
      <c r="Y1249" s="42"/>
      <c r="Z1249" s="42"/>
      <c r="AA1249" s="42"/>
      <c r="AB1249" s="42"/>
      <c r="AC1249" s="42"/>
      <c r="AD1249" s="42"/>
      <c r="AE1249" s="42"/>
      <c r="AR1249" s="227" t="s">
        <v>355</v>
      </c>
      <c r="AT1249" s="227" t="s">
        <v>144</v>
      </c>
      <c r="AU1249" s="227" t="s">
        <v>87</v>
      </c>
      <c r="AY1249" s="20" t="s">
        <v>141</v>
      </c>
      <c r="BE1249" s="228">
        <f>IF(N1249="základní",J1249,0)</f>
        <v>0</v>
      </c>
      <c r="BF1249" s="228">
        <f>IF(N1249="snížená",J1249,0)</f>
        <v>0</v>
      </c>
      <c r="BG1249" s="228">
        <f>IF(N1249="zákl. přenesená",J1249,0)</f>
        <v>0</v>
      </c>
      <c r="BH1249" s="228">
        <f>IF(N1249="sníž. přenesená",J1249,0)</f>
        <v>0</v>
      </c>
      <c r="BI1249" s="228">
        <f>IF(N1249="nulová",J1249,0)</f>
        <v>0</v>
      </c>
      <c r="BJ1249" s="20" t="s">
        <v>85</v>
      </c>
      <c r="BK1249" s="228">
        <f>ROUND(I1249*H1249,2)</f>
        <v>0</v>
      </c>
      <c r="BL1249" s="20" t="s">
        <v>355</v>
      </c>
      <c r="BM1249" s="227" t="s">
        <v>1031</v>
      </c>
    </row>
    <row r="1250" s="2" customFormat="1">
      <c r="A1250" s="42"/>
      <c r="B1250" s="43"/>
      <c r="C1250" s="44"/>
      <c r="D1250" s="229" t="s">
        <v>151</v>
      </c>
      <c r="E1250" s="44"/>
      <c r="F1250" s="230" t="s">
        <v>1032</v>
      </c>
      <c r="G1250" s="44"/>
      <c r="H1250" s="44"/>
      <c r="I1250" s="231"/>
      <c r="J1250" s="44"/>
      <c r="K1250" s="44"/>
      <c r="L1250" s="48"/>
      <c r="M1250" s="232"/>
      <c r="N1250" s="233"/>
      <c r="O1250" s="88"/>
      <c r="P1250" s="88"/>
      <c r="Q1250" s="88"/>
      <c r="R1250" s="88"/>
      <c r="S1250" s="88"/>
      <c r="T1250" s="89"/>
      <c r="U1250" s="42"/>
      <c r="V1250" s="42"/>
      <c r="W1250" s="42"/>
      <c r="X1250" s="42"/>
      <c r="Y1250" s="42"/>
      <c r="Z1250" s="42"/>
      <c r="AA1250" s="42"/>
      <c r="AB1250" s="42"/>
      <c r="AC1250" s="42"/>
      <c r="AD1250" s="42"/>
      <c r="AE1250" s="42"/>
      <c r="AT1250" s="20" t="s">
        <v>151</v>
      </c>
      <c r="AU1250" s="20" t="s">
        <v>87</v>
      </c>
    </row>
    <row r="1251" s="13" customFormat="1">
      <c r="A1251" s="13"/>
      <c r="B1251" s="234"/>
      <c r="C1251" s="235"/>
      <c r="D1251" s="236" t="s">
        <v>153</v>
      </c>
      <c r="E1251" s="237" t="s">
        <v>32</v>
      </c>
      <c r="F1251" s="238" t="s">
        <v>188</v>
      </c>
      <c r="G1251" s="235"/>
      <c r="H1251" s="237" t="s">
        <v>32</v>
      </c>
      <c r="I1251" s="239"/>
      <c r="J1251" s="235"/>
      <c r="K1251" s="235"/>
      <c r="L1251" s="240"/>
      <c r="M1251" s="241"/>
      <c r="N1251" s="242"/>
      <c r="O1251" s="242"/>
      <c r="P1251" s="242"/>
      <c r="Q1251" s="242"/>
      <c r="R1251" s="242"/>
      <c r="S1251" s="242"/>
      <c r="T1251" s="243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4" t="s">
        <v>153</v>
      </c>
      <c r="AU1251" s="244" t="s">
        <v>87</v>
      </c>
      <c r="AV1251" s="13" t="s">
        <v>85</v>
      </c>
      <c r="AW1251" s="13" t="s">
        <v>39</v>
      </c>
      <c r="AX1251" s="13" t="s">
        <v>78</v>
      </c>
      <c r="AY1251" s="244" t="s">
        <v>141</v>
      </c>
    </row>
    <row r="1252" s="13" customFormat="1">
      <c r="A1252" s="13"/>
      <c r="B1252" s="234"/>
      <c r="C1252" s="235"/>
      <c r="D1252" s="236" t="s">
        <v>153</v>
      </c>
      <c r="E1252" s="237" t="s">
        <v>32</v>
      </c>
      <c r="F1252" s="238" t="s">
        <v>159</v>
      </c>
      <c r="G1252" s="235"/>
      <c r="H1252" s="237" t="s">
        <v>32</v>
      </c>
      <c r="I1252" s="239"/>
      <c r="J1252" s="235"/>
      <c r="K1252" s="235"/>
      <c r="L1252" s="240"/>
      <c r="M1252" s="241"/>
      <c r="N1252" s="242"/>
      <c r="O1252" s="242"/>
      <c r="P1252" s="242"/>
      <c r="Q1252" s="242"/>
      <c r="R1252" s="242"/>
      <c r="S1252" s="242"/>
      <c r="T1252" s="24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4" t="s">
        <v>153</v>
      </c>
      <c r="AU1252" s="244" t="s">
        <v>87</v>
      </c>
      <c r="AV1252" s="13" t="s">
        <v>85</v>
      </c>
      <c r="AW1252" s="13" t="s">
        <v>39</v>
      </c>
      <c r="AX1252" s="13" t="s">
        <v>78</v>
      </c>
      <c r="AY1252" s="244" t="s">
        <v>141</v>
      </c>
    </row>
    <row r="1253" s="14" customFormat="1">
      <c r="A1253" s="14"/>
      <c r="B1253" s="245"/>
      <c r="C1253" s="246"/>
      <c r="D1253" s="236" t="s">
        <v>153</v>
      </c>
      <c r="E1253" s="247" t="s">
        <v>32</v>
      </c>
      <c r="F1253" s="248" t="s">
        <v>242</v>
      </c>
      <c r="G1253" s="246"/>
      <c r="H1253" s="249">
        <v>5</v>
      </c>
      <c r="I1253" s="250"/>
      <c r="J1253" s="246"/>
      <c r="K1253" s="246"/>
      <c r="L1253" s="251"/>
      <c r="M1253" s="252"/>
      <c r="N1253" s="253"/>
      <c r="O1253" s="253"/>
      <c r="P1253" s="253"/>
      <c r="Q1253" s="253"/>
      <c r="R1253" s="253"/>
      <c r="S1253" s="253"/>
      <c r="T1253" s="254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5" t="s">
        <v>153</v>
      </c>
      <c r="AU1253" s="255" t="s">
        <v>87</v>
      </c>
      <c r="AV1253" s="14" t="s">
        <v>87</v>
      </c>
      <c r="AW1253" s="14" t="s">
        <v>39</v>
      </c>
      <c r="AX1253" s="14" t="s">
        <v>78</v>
      </c>
      <c r="AY1253" s="255" t="s">
        <v>141</v>
      </c>
    </row>
    <row r="1254" s="13" customFormat="1">
      <c r="A1254" s="13"/>
      <c r="B1254" s="234"/>
      <c r="C1254" s="235"/>
      <c r="D1254" s="236" t="s">
        <v>153</v>
      </c>
      <c r="E1254" s="237" t="s">
        <v>32</v>
      </c>
      <c r="F1254" s="238" t="s">
        <v>189</v>
      </c>
      <c r="G1254" s="235"/>
      <c r="H1254" s="237" t="s">
        <v>32</v>
      </c>
      <c r="I1254" s="239"/>
      <c r="J1254" s="235"/>
      <c r="K1254" s="235"/>
      <c r="L1254" s="240"/>
      <c r="M1254" s="241"/>
      <c r="N1254" s="242"/>
      <c r="O1254" s="242"/>
      <c r="P1254" s="242"/>
      <c r="Q1254" s="242"/>
      <c r="R1254" s="242"/>
      <c r="S1254" s="242"/>
      <c r="T1254" s="243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4" t="s">
        <v>153</v>
      </c>
      <c r="AU1254" s="244" t="s">
        <v>87</v>
      </c>
      <c r="AV1254" s="13" t="s">
        <v>85</v>
      </c>
      <c r="AW1254" s="13" t="s">
        <v>39</v>
      </c>
      <c r="AX1254" s="13" t="s">
        <v>78</v>
      </c>
      <c r="AY1254" s="244" t="s">
        <v>141</v>
      </c>
    </row>
    <row r="1255" s="14" customFormat="1">
      <c r="A1255" s="14"/>
      <c r="B1255" s="245"/>
      <c r="C1255" s="246"/>
      <c r="D1255" s="236" t="s">
        <v>153</v>
      </c>
      <c r="E1255" s="247" t="s">
        <v>32</v>
      </c>
      <c r="F1255" s="248" t="s">
        <v>85</v>
      </c>
      <c r="G1255" s="246"/>
      <c r="H1255" s="249">
        <v>1</v>
      </c>
      <c r="I1255" s="250"/>
      <c r="J1255" s="246"/>
      <c r="K1255" s="246"/>
      <c r="L1255" s="251"/>
      <c r="M1255" s="252"/>
      <c r="N1255" s="253"/>
      <c r="O1255" s="253"/>
      <c r="P1255" s="253"/>
      <c r="Q1255" s="253"/>
      <c r="R1255" s="253"/>
      <c r="S1255" s="253"/>
      <c r="T1255" s="254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5" t="s">
        <v>153</v>
      </c>
      <c r="AU1255" s="255" t="s">
        <v>87</v>
      </c>
      <c r="AV1255" s="14" t="s">
        <v>87</v>
      </c>
      <c r="AW1255" s="14" t="s">
        <v>39</v>
      </c>
      <c r="AX1255" s="14" t="s">
        <v>78</v>
      </c>
      <c r="AY1255" s="255" t="s">
        <v>141</v>
      </c>
    </row>
    <row r="1256" s="13" customFormat="1">
      <c r="A1256" s="13"/>
      <c r="B1256" s="234"/>
      <c r="C1256" s="235"/>
      <c r="D1256" s="236" t="s">
        <v>153</v>
      </c>
      <c r="E1256" s="237" t="s">
        <v>32</v>
      </c>
      <c r="F1256" s="238" t="s">
        <v>191</v>
      </c>
      <c r="G1256" s="235"/>
      <c r="H1256" s="237" t="s">
        <v>32</v>
      </c>
      <c r="I1256" s="239"/>
      <c r="J1256" s="235"/>
      <c r="K1256" s="235"/>
      <c r="L1256" s="240"/>
      <c r="M1256" s="241"/>
      <c r="N1256" s="242"/>
      <c r="O1256" s="242"/>
      <c r="P1256" s="242"/>
      <c r="Q1256" s="242"/>
      <c r="R1256" s="242"/>
      <c r="S1256" s="242"/>
      <c r="T1256" s="243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4" t="s">
        <v>153</v>
      </c>
      <c r="AU1256" s="244" t="s">
        <v>87</v>
      </c>
      <c r="AV1256" s="13" t="s">
        <v>85</v>
      </c>
      <c r="AW1256" s="13" t="s">
        <v>39</v>
      </c>
      <c r="AX1256" s="13" t="s">
        <v>78</v>
      </c>
      <c r="AY1256" s="244" t="s">
        <v>141</v>
      </c>
    </row>
    <row r="1257" s="13" customFormat="1">
      <c r="A1257" s="13"/>
      <c r="B1257" s="234"/>
      <c r="C1257" s="235"/>
      <c r="D1257" s="236" t="s">
        <v>153</v>
      </c>
      <c r="E1257" s="237" t="s">
        <v>32</v>
      </c>
      <c r="F1257" s="238" t="s">
        <v>162</v>
      </c>
      <c r="G1257" s="235"/>
      <c r="H1257" s="237" t="s">
        <v>32</v>
      </c>
      <c r="I1257" s="239"/>
      <c r="J1257" s="235"/>
      <c r="K1257" s="235"/>
      <c r="L1257" s="240"/>
      <c r="M1257" s="241"/>
      <c r="N1257" s="242"/>
      <c r="O1257" s="242"/>
      <c r="P1257" s="242"/>
      <c r="Q1257" s="242"/>
      <c r="R1257" s="242"/>
      <c r="S1257" s="242"/>
      <c r="T1257" s="243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44" t="s">
        <v>153</v>
      </c>
      <c r="AU1257" s="244" t="s">
        <v>87</v>
      </c>
      <c r="AV1257" s="13" t="s">
        <v>85</v>
      </c>
      <c r="AW1257" s="13" t="s">
        <v>39</v>
      </c>
      <c r="AX1257" s="13" t="s">
        <v>78</v>
      </c>
      <c r="AY1257" s="244" t="s">
        <v>141</v>
      </c>
    </row>
    <row r="1258" s="14" customFormat="1">
      <c r="A1258" s="14"/>
      <c r="B1258" s="245"/>
      <c r="C1258" s="246"/>
      <c r="D1258" s="236" t="s">
        <v>153</v>
      </c>
      <c r="E1258" s="247" t="s">
        <v>32</v>
      </c>
      <c r="F1258" s="248" t="s">
        <v>149</v>
      </c>
      <c r="G1258" s="246"/>
      <c r="H1258" s="249">
        <v>4</v>
      </c>
      <c r="I1258" s="250"/>
      <c r="J1258" s="246"/>
      <c r="K1258" s="246"/>
      <c r="L1258" s="251"/>
      <c r="M1258" s="252"/>
      <c r="N1258" s="253"/>
      <c r="O1258" s="253"/>
      <c r="P1258" s="253"/>
      <c r="Q1258" s="253"/>
      <c r="R1258" s="253"/>
      <c r="S1258" s="253"/>
      <c r="T1258" s="254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5" t="s">
        <v>153</v>
      </c>
      <c r="AU1258" s="255" t="s">
        <v>87</v>
      </c>
      <c r="AV1258" s="14" t="s">
        <v>87</v>
      </c>
      <c r="AW1258" s="14" t="s">
        <v>39</v>
      </c>
      <c r="AX1258" s="14" t="s">
        <v>78</v>
      </c>
      <c r="AY1258" s="255" t="s">
        <v>141</v>
      </c>
    </row>
    <row r="1259" s="13" customFormat="1">
      <c r="A1259" s="13"/>
      <c r="B1259" s="234"/>
      <c r="C1259" s="235"/>
      <c r="D1259" s="236" t="s">
        <v>153</v>
      </c>
      <c r="E1259" s="237" t="s">
        <v>32</v>
      </c>
      <c r="F1259" s="238" t="s">
        <v>164</v>
      </c>
      <c r="G1259" s="235"/>
      <c r="H1259" s="237" t="s">
        <v>32</v>
      </c>
      <c r="I1259" s="239"/>
      <c r="J1259" s="235"/>
      <c r="K1259" s="235"/>
      <c r="L1259" s="240"/>
      <c r="M1259" s="241"/>
      <c r="N1259" s="242"/>
      <c r="O1259" s="242"/>
      <c r="P1259" s="242"/>
      <c r="Q1259" s="242"/>
      <c r="R1259" s="242"/>
      <c r="S1259" s="242"/>
      <c r="T1259" s="24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4" t="s">
        <v>153</v>
      </c>
      <c r="AU1259" s="244" t="s">
        <v>87</v>
      </c>
      <c r="AV1259" s="13" t="s">
        <v>85</v>
      </c>
      <c r="AW1259" s="13" t="s">
        <v>39</v>
      </c>
      <c r="AX1259" s="13" t="s">
        <v>78</v>
      </c>
      <c r="AY1259" s="244" t="s">
        <v>141</v>
      </c>
    </row>
    <row r="1260" s="14" customFormat="1">
      <c r="A1260" s="14"/>
      <c r="B1260" s="245"/>
      <c r="C1260" s="246"/>
      <c r="D1260" s="236" t="s">
        <v>153</v>
      </c>
      <c r="E1260" s="247" t="s">
        <v>32</v>
      </c>
      <c r="F1260" s="248" t="s">
        <v>230</v>
      </c>
      <c r="G1260" s="246"/>
      <c r="H1260" s="249">
        <v>3</v>
      </c>
      <c r="I1260" s="250"/>
      <c r="J1260" s="246"/>
      <c r="K1260" s="246"/>
      <c r="L1260" s="251"/>
      <c r="M1260" s="252"/>
      <c r="N1260" s="253"/>
      <c r="O1260" s="253"/>
      <c r="P1260" s="253"/>
      <c r="Q1260" s="253"/>
      <c r="R1260" s="253"/>
      <c r="S1260" s="253"/>
      <c r="T1260" s="254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5" t="s">
        <v>153</v>
      </c>
      <c r="AU1260" s="255" t="s">
        <v>87</v>
      </c>
      <c r="AV1260" s="14" t="s">
        <v>87</v>
      </c>
      <c r="AW1260" s="14" t="s">
        <v>39</v>
      </c>
      <c r="AX1260" s="14" t="s">
        <v>78</v>
      </c>
      <c r="AY1260" s="255" t="s">
        <v>141</v>
      </c>
    </row>
    <row r="1261" s="16" customFormat="1">
      <c r="A1261" s="16"/>
      <c r="B1261" s="267"/>
      <c r="C1261" s="268"/>
      <c r="D1261" s="236" t="s">
        <v>153</v>
      </c>
      <c r="E1261" s="269" t="s">
        <v>32</v>
      </c>
      <c r="F1261" s="270" t="s">
        <v>287</v>
      </c>
      <c r="G1261" s="268"/>
      <c r="H1261" s="271">
        <v>13</v>
      </c>
      <c r="I1261" s="272"/>
      <c r="J1261" s="268"/>
      <c r="K1261" s="268"/>
      <c r="L1261" s="273"/>
      <c r="M1261" s="274"/>
      <c r="N1261" s="275"/>
      <c r="O1261" s="275"/>
      <c r="P1261" s="275"/>
      <c r="Q1261" s="275"/>
      <c r="R1261" s="275"/>
      <c r="S1261" s="275"/>
      <c r="T1261" s="276"/>
      <c r="U1261" s="16"/>
      <c r="V1261" s="16"/>
      <c r="W1261" s="16"/>
      <c r="X1261" s="16"/>
      <c r="Y1261" s="16"/>
      <c r="Z1261" s="16"/>
      <c r="AA1261" s="16"/>
      <c r="AB1261" s="16"/>
      <c r="AC1261" s="16"/>
      <c r="AD1261" s="16"/>
      <c r="AE1261" s="16"/>
      <c r="AT1261" s="277" t="s">
        <v>153</v>
      </c>
      <c r="AU1261" s="277" t="s">
        <v>87</v>
      </c>
      <c r="AV1261" s="16" t="s">
        <v>230</v>
      </c>
      <c r="AW1261" s="16" t="s">
        <v>39</v>
      </c>
      <c r="AX1261" s="16" t="s">
        <v>78</v>
      </c>
      <c r="AY1261" s="277" t="s">
        <v>141</v>
      </c>
    </row>
    <row r="1262" s="13" customFormat="1">
      <c r="A1262" s="13"/>
      <c r="B1262" s="234"/>
      <c r="C1262" s="235"/>
      <c r="D1262" s="236" t="s">
        <v>153</v>
      </c>
      <c r="E1262" s="237" t="s">
        <v>32</v>
      </c>
      <c r="F1262" s="238" t="s">
        <v>192</v>
      </c>
      <c r="G1262" s="235"/>
      <c r="H1262" s="237" t="s">
        <v>32</v>
      </c>
      <c r="I1262" s="239"/>
      <c r="J1262" s="235"/>
      <c r="K1262" s="235"/>
      <c r="L1262" s="240"/>
      <c r="M1262" s="241"/>
      <c r="N1262" s="242"/>
      <c r="O1262" s="242"/>
      <c r="P1262" s="242"/>
      <c r="Q1262" s="242"/>
      <c r="R1262" s="242"/>
      <c r="S1262" s="242"/>
      <c r="T1262" s="243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4" t="s">
        <v>153</v>
      </c>
      <c r="AU1262" s="244" t="s">
        <v>87</v>
      </c>
      <c r="AV1262" s="13" t="s">
        <v>85</v>
      </c>
      <c r="AW1262" s="13" t="s">
        <v>39</v>
      </c>
      <c r="AX1262" s="13" t="s">
        <v>78</v>
      </c>
      <c r="AY1262" s="244" t="s">
        <v>141</v>
      </c>
    </row>
    <row r="1263" s="13" customFormat="1">
      <c r="A1263" s="13"/>
      <c r="B1263" s="234"/>
      <c r="C1263" s="235"/>
      <c r="D1263" s="236" t="s">
        <v>153</v>
      </c>
      <c r="E1263" s="237" t="s">
        <v>32</v>
      </c>
      <c r="F1263" s="238" t="s">
        <v>193</v>
      </c>
      <c r="G1263" s="235"/>
      <c r="H1263" s="237" t="s">
        <v>32</v>
      </c>
      <c r="I1263" s="239"/>
      <c r="J1263" s="235"/>
      <c r="K1263" s="235"/>
      <c r="L1263" s="240"/>
      <c r="M1263" s="241"/>
      <c r="N1263" s="242"/>
      <c r="O1263" s="242"/>
      <c r="P1263" s="242"/>
      <c r="Q1263" s="242"/>
      <c r="R1263" s="242"/>
      <c r="S1263" s="242"/>
      <c r="T1263" s="243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44" t="s">
        <v>153</v>
      </c>
      <c r="AU1263" s="244" t="s">
        <v>87</v>
      </c>
      <c r="AV1263" s="13" t="s">
        <v>85</v>
      </c>
      <c r="AW1263" s="13" t="s">
        <v>39</v>
      </c>
      <c r="AX1263" s="13" t="s">
        <v>78</v>
      </c>
      <c r="AY1263" s="244" t="s">
        <v>141</v>
      </c>
    </row>
    <row r="1264" s="14" customFormat="1">
      <c r="A1264" s="14"/>
      <c r="B1264" s="245"/>
      <c r="C1264" s="246"/>
      <c r="D1264" s="236" t="s">
        <v>153</v>
      </c>
      <c r="E1264" s="247" t="s">
        <v>32</v>
      </c>
      <c r="F1264" s="248" t="s">
        <v>85</v>
      </c>
      <c r="G1264" s="246"/>
      <c r="H1264" s="249">
        <v>1</v>
      </c>
      <c r="I1264" s="250"/>
      <c r="J1264" s="246"/>
      <c r="K1264" s="246"/>
      <c r="L1264" s="251"/>
      <c r="M1264" s="252"/>
      <c r="N1264" s="253"/>
      <c r="O1264" s="253"/>
      <c r="P1264" s="253"/>
      <c r="Q1264" s="253"/>
      <c r="R1264" s="253"/>
      <c r="S1264" s="253"/>
      <c r="T1264" s="254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5" t="s">
        <v>153</v>
      </c>
      <c r="AU1264" s="255" t="s">
        <v>87</v>
      </c>
      <c r="AV1264" s="14" t="s">
        <v>87</v>
      </c>
      <c r="AW1264" s="14" t="s">
        <v>39</v>
      </c>
      <c r="AX1264" s="14" t="s">
        <v>78</v>
      </c>
      <c r="AY1264" s="255" t="s">
        <v>141</v>
      </c>
    </row>
    <row r="1265" s="13" customFormat="1">
      <c r="A1265" s="13"/>
      <c r="B1265" s="234"/>
      <c r="C1265" s="235"/>
      <c r="D1265" s="236" t="s">
        <v>153</v>
      </c>
      <c r="E1265" s="237" t="s">
        <v>32</v>
      </c>
      <c r="F1265" s="238" t="s">
        <v>195</v>
      </c>
      <c r="G1265" s="235"/>
      <c r="H1265" s="237" t="s">
        <v>32</v>
      </c>
      <c r="I1265" s="239"/>
      <c r="J1265" s="235"/>
      <c r="K1265" s="235"/>
      <c r="L1265" s="240"/>
      <c r="M1265" s="241"/>
      <c r="N1265" s="242"/>
      <c r="O1265" s="242"/>
      <c r="P1265" s="242"/>
      <c r="Q1265" s="242"/>
      <c r="R1265" s="242"/>
      <c r="S1265" s="242"/>
      <c r="T1265" s="243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44" t="s">
        <v>153</v>
      </c>
      <c r="AU1265" s="244" t="s">
        <v>87</v>
      </c>
      <c r="AV1265" s="13" t="s">
        <v>85</v>
      </c>
      <c r="AW1265" s="13" t="s">
        <v>39</v>
      </c>
      <c r="AX1265" s="13" t="s">
        <v>78</v>
      </c>
      <c r="AY1265" s="244" t="s">
        <v>141</v>
      </c>
    </row>
    <row r="1266" s="14" customFormat="1">
      <c r="A1266" s="14"/>
      <c r="B1266" s="245"/>
      <c r="C1266" s="246"/>
      <c r="D1266" s="236" t="s">
        <v>153</v>
      </c>
      <c r="E1266" s="247" t="s">
        <v>32</v>
      </c>
      <c r="F1266" s="248" t="s">
        <v>230</v>
      </c>
      <c r="G1266" s="246"/>
      <c r="H1266" s="249">
        <v>3</v>
      </c>
      <c r="I1266" s="250"/>
      <c r="J1266" s="246"/>
      <c r="K1266" s="246"/>
      <c r="L1266" s="251"/>
      <c r="M1266" s="252"/>
      <c r="N1266" s="253"/>
      <c r="O1266" s="253"/>
      <c r="P1266" s="253"/>
      <c r="Q1266" s="253"/>
      <c r="R1266" s="253"/>
      <c r="S1266" s="253"/>
      <c r="T1266" s="254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55" t="s">
        <v>153</v>
      </c>
      <c r="AU1266" s="255" t="s">
        <v>87</v>
      </c>
      <c r="AV1266" s="14" t="s">
        <v>87</v>
      </c>
      <c r="AW1266" s="14" t="s">
        <v>39</v>
      </c>
      <c r="AX1266" s="14" t="s">
        <v>78</v>
      </c>
      <c r="AY1266" s="255" t="s">
        <v>141</v>
      </c>
    </row>
    <row r="1267" s="16" customFormat="1">
      <c r="A1267" s="16"/>
      <c r="B1267" s="267"/>
      <c r="C1267" s="268"/>
      <c r="D1267" s="236" t="s">
        <v>153</v>
      </c>
      <c r="E1267" s="269" t="s">
        <v>32</v>
      </c>
      <c r="F1267" s="270" t="s">
        <v>287</v>
      </c>
      <c r="G1267" s="268"/>
      <c r="H1267" s="271">
        <v>4</v>
      </c>
      <c r="I1267" s="272"/>
      <c r="J1267" s="268"/>
      <c r="K1267" s="268"/>
      <c r="L1267" s="273"/>
      <c r="M1267" s="274"/>
      <c r="N1267" s="275"/>
      <c r="O1267" s="275"/>
      <c r="P1267" s="275"/>
      <c r="Q1267" s="275"/>
      <c r="R1267" s="275"/>
      <c r="S1267" s="275"/>
      <c r="T1267" s="276"/>
      <c r="U1267" s="16"/>
      <c r="V1267" s="16"/>
      <c r="W1267" s="16"/>
      <c r="X1267" s="16"/>
      <c r="Y1267" s="16"/>
      <c r="Z1267" s="16"/>
      <c r="AA1267" s="16"/>
      <c r="AB1267" s="16"/>
      <c r="AC1267" s="16"/>
      <c r="AD1267" s="16"/>
      <c r="AE1267" s="16"/>
      <c r="AT1267" s="277" t="s">
        <v>153</v>
      </c>
      <c r="AU1267" s="277" t="s">
        <v>87</v>
      </c>
      <c r="AV1267" s="16" t="s">
        <v>230</v>
      </c>
      <c r="AW1267" s="16" t="s">
        <v>39</v>
      </c>
      <c r="AX1267" s="16" t="s">
        <v>78</v>
      </c>
      <c r="AY1267" s="277" t="s">
        <v>141</v>
      </c>
    </row>
    <row r="1268" s="13" customFormat="1">
      <c r="A1268" s="13"/>
      <c r="B1268" s="234"/>
      <c r="C1268" s="235"/>
      <c r="D1268" s="236" t="s">
        <v>153</v>
      </c>
      <c r="E1268" s="237" t="s">
        <v>32</v>
      </c>
      <c r="F1268" s="238" t="s">
        <v>197</v>
      </c>
      <c r="G1268" s="235"/>
      <c r="H1268" s="237" t="s">
        <v>32</v>
      </c>
      <c r="I1268" s="239"/>
      <c r="J1268" s="235"/>
      <c r="K1268" s="235"/>
      <c r="L1268" s="240"/>
      <c r="M1268" s="241"/>
      <c r="N1268" s="242"/>
      <c r="O1268" s="242"/>
      <c r="P1268" s="242"/>
      <c r="Q1268" s="242"/>
      <c r="R1268" s="242"/>
      <c r="S1268" s="242"/>
      <c r="T1268" s="243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44" t="s">
        <v>153</v>
      </c>
      <c r="AU1268" s="244" t="s">
        <v>87</v>
      </c>
      <c r="AV1268" s="13" t="s">
        <v>85</v>
      </c>
      <c r="AW1268" s="13" t="s">
        <v>39</v>
      </c>
      <c r="AX1268" s="13" t="s">
        <v>78</v>
      </c>
      <c r="AY1268" s="244" t="s">
        <v>141</v>
      </c>
    </row>
    <row r="1269" s="13" customFormat="1">
      <c r="A1269" s="13"/>
      <c r="B1269" s="234"/>
      <c r="C1269" s="235"/>
      <c r="D1269" s="236" t="s">
        <v>153</v>
      </c>
      <c r="E1269" s="237" t="s">
        <v>32</v>
      </c>
      <c r="F1269" s="238" t="s">
        <v>195</v>
      </c>
      <c r="G1269" s="235"/>
      <c r="H1269" s="237" t="s">
        <v>32</v>
      </c>
      <c r="I1269" s="239"/>
      <c r="J1269" s="235"/>
      <c r="K1269" s="235"/>
      <c r="L1269" s="240"/>
      <c r="M1269" s="241"/>
      <c r="N1269" s="242"/>
      <c r="O1269" s="242"/>
      <c r="P1269" s="242"/>
      <c r="Q1269" s="242"/>
      <c r="R1269" s="242"/>
      <c r="S1269" s="242"/>
      <c r="T1269" s="243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44" t="s">
        <v>153</v>
      </c>
      <c r="AU1269" s="244" t="s">
        <v>87</v>
      </c>
      <c r="AV1269" s="13" t="s">
        <v>85</v>
      </c>
      <c r="AW1269" s="13" t="s">
        <v>39</v>
      </c>
      <c r="AX1269" s="13" t="s">
        <v>78</v>
      </c>
      <c r="AY1269" s="244" t="s">
        <v>141</v>
      </c>
    </row>
    <row r="1270" s="14" customFormat="1">
      <c r="A1270" s="14"/>
      <c r="B1270" s="245"/>
      <c r="C1270" s="246"/>
      <c r="D1270" s="236" t="s">
        <v>153</v>
      </c>
      <c r="E1270" s="247" t="s">
        <v>32</v>
      </c>
      <c r="F1270" s="248" t="s">
        <v>85</v>
      </c>
      <c r="G1270" s="246"/>
      <c r="H1270" s="249">
        <v>1</v>
      </c>
      <c r="I1270" s="250"/>
      <c r="J1270" s="246"/>
      <c r="K1270" s="246"/>
      <c r="L1270" s="251"/>
      <c r="M1270" s="252"/>
      <c r="N1270" s="253"/>
      <c r="O1270" s="253"/>
      <c r="P1270" s="253"/>
      <c r="Q1270" s="253"/>
      <c r="R1270" s="253"/>
      <c r="S1270" s="253"/>
      <c r="T1270" s="254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5" t="s">
        <v>153</v>
      </c>
      <c r="AU1270" s="255" t="s">
        <v>87</v>
      </c>
      <c r="AV1270" s="14" t="s">
        <v>87</v>
      </c>
      <c r="AW1270" s="14" t="s">
        <v>39</v>
      </c>
      <c r="AX1270" s="14" t="s">
        <v>78</v>
      </c>
      <c r="AY1270" s="255" t="s">
        <v>141</v>
      </c>
    </row>
    <row r="1271" s="13" customFormat="1">
      <c r="A1271" s="13"/>
      <c r="B1271" s="234"/>
      <c r="C1271" s="235"/>
      <c r="D1271" s="236" t="s">
        <v>153</v>
      </c>
      <c r="E1271" s="237" t="s">
        <v>32</v>
      </c>
      <c r="F1271" s="238" t="s">
        <v>199</v>
      </c>
      <c r="G1271" s="235"/>
      <c r="H1271" s="237" t="s">
        <v>32</v>
      </c>
      <c r="I1271" s="239"/>
      <c r="J1271" s="235"/>
      <c r="K1271" s="235"/>
      <c r="L1271" s="240"/>
      <c r="M1271" s="241"/>
      <c r="N1271" s="242"/>
      <c r="O1271" s="242"/>
      <c r="P1271" s="242"/>
      <c r="Q1271" s="242"/>
      <c r="R1271" s="242"/>
      <c r="S1271" s="242"/>
      <c r="T1271" s="243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44" t="s">
        <v>153</v>
      </c>
      <c r="AU1271" s="244" t="s">
        <v>87</v>
      </c>
      <c r="AV1271" s="13" t="s">
        <v>85</v>
      </c>
      <c r="AW1271" s="13" t="s">
        <v>39</v>
      </c>
      <c r="AX1271" s="13" t="s">
        <v>78</v>
      </c>
      <c r="AY1271" s="244" t="s">
        <v>141</v>
      </c>
    </row>
    <row r="1272" s="14" customFormat="1">
      <c r="A1272" s="14"/>
      <c r="B1272" s="245"/>
      <c r="C1272" s="246"/>
      <c r="D1272" s="236" t="s">
        <v>153</v>
      </c>
      <c r="E1272" s="247" t="s">
        <v>32</v>
      </c>
      <c r="F1272" s="248" t="s">
        <v>85</v>
      </c>
      <c r="G1272" s="246"/>
      <c r="H1272" s="249">
        <v>1</v>
      </c>
      <c r="I1272" s="250"/>
      <c r="J1272" s="246"/>
      <c r="K1272" s="246"/>
      <c r="L1272" s="251"/>
      <c r="M1272" s="252"/>
      <c r="N1272" s="253"/>
      <c r="O1272" s="253"/>
      <c r="P1272" s="253"/>
      <c r="Q1272" s="253"/>
      <c r="R1272" s="253"/>
      <c r="S1272" s="253"/>
      <c r="T1272" s="254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5" t="s">
        <v>153</v>
      </c>
      <c r="AU1272" s="255" t="s">
        <v>87</v>
      </c>
      <c r="AV1272" s="14" t="s">
        <v>87</v>
      </c>
      <c r="AW1272" s="14" t="s">
        <v>39</v>
      </c>
      <c r="AX1272" s="14" t="s">
        <v>78</v>
      </c>
      <c r="AY1272" s="255" t="s">
        <v>141</v>
      </c>
    </row>
    <row r="1273" s="15" customFormat="1">
      <c r="A1273" s="15"/>
      <c r="B1273" s="256"/>
      <c r="C1273" s="257"/>
      <c r="D1273" s="236" t="s">
        <v>153</v>
      </c>
      <c r="E1273" s="258" t="s">
        <v>32</v>
      </c>
      <c r="F1273" s="259" t="s">
        <v>223</v>
      </c>
      <c r="G1273" s="257"/>
      <c r="H1273" s="260">
        <v>19</v>
      </c>
      <c r="I1273" s="261"/>
      <c r="J1273" s="257"/>
      <c r="K1273" s="257"/>
      <c r="L1273" s="262"/>
      <c r="M1273" s="263"/>
      <c r="N1273" s="264"/>
      <c r="O1273" s="264"/>
      <c r="P1273" s="264"/>
      <c r="Q1273" s="264"/>
      <c r="R1273" s="264"/>
      <c r="S1273" s="264"/>
      <c r="T1273" s="265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266" t="s">
        <v>153</v>
      </c>
      <c r="AU1273" s="266" t="s">
        <v>87</v>
      </c>
      <c r="AV1273" s="15" t="s">
        <v>149</v>
      </c>
      <c r="AW1273" s="15" t="s">
        <v>39</v>
      </c>
      <c r="AX1273" s="15" t="s">
        <v>85</v>
      </c>
      <c r="AY1273" s="266" t="s">
        <v>141</v>
      </c>
    </row>
    <row r="1274" s="2" customFormat="1" ht="21.75" customHeight="1">
      <c r="A1274" s="42"/>
      <c r="B1274" s="43"/>
      <c r="C1274" s="278" t="s">
        <v>1033</v>
      </c>
      <c r="D1274" s="278" t="s">
        <v>305</v>
      </c>
      <c r="E1274" s="279" t="s">
        <v>1034</v>
      </c>
      <c r="F1274" s="280" t="s">
        <v>1035</v>
      </c>
      <c r="G1274" s="281" t="s">
        <v>1026</v>
      </c>
      <c r="H1274" s="282">
        <v>4</v>
      </c>
      <c r="I1274" s="283"/>
      <c r="J1274" s="284">
        <f>ROUND(I1274*H1274,2)</f>
        <v>0</v>
      </c>
      <c r="K1274" s="280" t="s">
        <v>32</v>
      </c>
      <c r="L1274" s="285"/>
      <c r="M1274" s="286" t="s">
        <v>32</v>
      </c>
      <c r="N1274" s="287" t="s">
        <v>49</v>
      </c>
      <c r="O1274" s="88"/>
      <c r="P1274" s="225">
        <f>O1274*H1274</f>
        <v>0</v>
      </c>
      <c r="Q1274" s="225">
        <v>0.01635</v>
      </c>
      <c r="R1274" s="225">
        <f>Q1274*H1274</f>
        <v>0.0654</v>
      </c>
      <c r="S1274" s="225">
        <v>0</v>
      </c>
      <c r="T1274" s="226">
        <f>S1274*H1274</f>
        <v>0</v>
      </c>
      <c r="U1274" s="42"/>
      <c r="V1274" s="42"/>
      <c r="W1274" s="42"/>
      <c r="X1274" s="42"/>
      <c r="Y1274" s="42"/>
      <c r="Z1274" s="42"/>
      <c r="AA1274" s="42"/>
      <c r="AB1274" s="42"/>
      <c r="AC1274" s="42"/>
      <c r="AD1274" s="42"/>
      <c r="AE1274" s="42"/>
      <c r="AR1274" s="227" t="s">
        <v>522</v>
      </c>
      <c r="AT1274" s="227" t="s">
        <v>305</v>
      </c>
      <c r="AU1274" s="227" t="s">
        <v>87</v>
      </c>
      <c r="AY1274" s="20" t="s">
        <v>141</v>
      </c>
      <c r="BE1274" s="228">
        <f>IF(N1274="základní",J1274,0)</f>
        <v>0</v>
      </c>
      <c r="BF1274" s="228">
        <f>IF(N1274="snížená",J1274,0)</f>
        <v>0</v>
      </c>
      <c r="BG1274" s="228">
        <f>IF(N1274="zákl. přenesená",J1274,0)</f>
        <v>0</v>
      </c>
      <c r="BH1274" s="228">
        <f>IF(N1274="sníž. přenesená",J1274,0)</f>
        <v>0</v>
      </c>
      <c r="BI1274" s="228">
        <f>IF(N1274="nulová",J1274,0)</f>
        <v>0</v>
      </c>
      <c r="BJ1274" s="20" t="s">
        <v>85</v>
      </c>
      <c r="BK1274" s="228">
        <f>ROUND(I1274*H1274,2)</f>
        <v>0</v>
      </c>
      <c r="BL1274" s="20" t="s">
        <v>355</v>
      </c>
      <c r="BM1274" s="227" t="s">
        <v>1036</v>
      </c>
    </row>
    <row r="1275" s="13" customFormat="1">
      <c r="A1275" s="13"/>
      <c r="B1275" s="234"/>
      <c r="C1275" s="235"/>
      <c r="D1275" s="236" t="s">
        <v>153</v>
      </c>
      <c r="E1275" s="237" t="s">
        <v>32</v>
      </c>
      <c r="F1275" s="238" t="s">
        <v>309</v>
      </c>
      <c r="G1275" s="235"/>
      <c r="H1275" s="237" t="s">
        <v>32</v>
      </c>
      <c r="I1275" s="239"/>
      <c r="J1275" s="235"/>
      <c r="K1275" s="235"/>
      <c r="L1275" s="240"/>
      <c r="M1275" s="241"/>
      <c r="N1275" s="242"/>
      <c r="O1275" s="242"/>
      <c r="P1275" s="242"/>
      <c r="Q1275" s="242"/>
      <c r="R1275" s="242"/>
      <c r="S1275" s="242"/>
      <c r="T1275" s="243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4" t="s">
        <v>153</v>
      </c>
      <c r="AU1275" s="244" t="s">
        <v>87</v>
      </c>
      <c r="AV1275" s="13" t="s">
        <v>85</v>
      </c>
      <c r="AW1275" s="13" t="s">
        <v>39</v>
      </c>
      <c r="AX1275" s="13" t="s">
        <v>78</v>
      </c>
      <c r="AY1275" s="244" t="s">
        <v>141</v>
      </c>
    </row>
    <row r="1276" s="14" customFormat="1">
      <c r="A1276" s="14"/>
      <c r="B1276" s="245"/>
      <c r="C1276" s="246"/>
      <c r="D1276" s="236" t="s">
        <v>153</v>
      </c>
      <c r="E1276" s="247" t="s">
        <v>32</v>
      </c>
      <c r="F1276" s="248" t="s">
        <v>149</v>
      </c>
      <c r="G1276" s="246"/>
      <c r="H1276" s="249">
        <v>4</v>
      </c>
      <c r="I1276" s="250"/>
      <c r="J1276" s="246"/>
      <c r="K1276" s="246"/>
      <c r="L1276" s="251"/>
      <c r="M1276" s="252"/>
      <c r="N1276" s="253"/>
      <c r="O1276" s="253"/>
      <c r="P1276" s="253"/>
      <c r="Q1276" s="253"/>
      <c r="R1276" s="253"/>
      <c r="S1276" s="253"/>
      <c r="T1276" s="254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5" t="s">
        <v>153</v>
      </c>
      <c r="AU1276" s="255" t="s">
        <v>87</v>
      </c>
      <c r="AV1276" s="14" t="s">
        <v>87</v>
      </c>
      <c r="AW1276" s="14" t="s">
        <v>39</v>
      </c>
      <c r="AX1276" s="14" t="s">
        <v>85</v>
      </c>
      <c r="AY1276" s="255" t="s">
        <v>141</v>
      </c>
    </row>
    <row r="1277" s="2" customFormat="1" ht="21.75" customHeight="1">
      <c r="A1277" s="42"/>
      <c r="B1277" s="43"/>
      <c r="C1277" s="278" t="s">
        <v>373</v>
      </c>
      <c r="D1277" s="278" t="s">
        <v>305</v>
      </c>
      <c r="E1277" s="279" t="s">
        <v>1037</v>
      </c>
      <c r="F1277" s="280" t="s">
        <v>1038</v>
      </c>
      <c r="G1277" s="281" t="s">
        <v>1026</v>
      </c>
      <c r="H1277" s="282">
        <v>4</v>
      </c>
      <c r="I1277" s="283"/>
      <c r="J1277" s="284">
        <f>ROUND(I1277*H1277,2)</f>
        <v>0</v>
      </c>
      <c r="K1277" s="280" t="s">
        <v>32</v>
      </c>
      <c r="L1277" s="285"/>
      <c r="M1277" s="286" t="s">
        <v>32</v>
      </c>
      <c r="N1277" s="287" t="s">
        <v>49</v>
      </c>
      <c r="O1277" s="88"/>
      <c r="P1277" s="225">
        <f>O1277*H1277</f>
        <v>0</v>
      </c>
      <c r="Q1277" s="225">
        <v>0.01635</v>
      </c>
      <c r="R1277" s="225">
        <f>Q1277*H1277</f>
        <v>0.0654</v>
      </c>
      <c r="S1277" s="225">
        <v>0</v>
      </c>
      <c r="T1277" s="226">
        <f>S1277*H1277</f>
        <v>0</v>
      </c>
      <c r="U1277" s="42"/>
      <c r="V1277" s="42"/>
      <c r="W1277" s="42"/>
      <c r="X1277" s="42"/>
      <c r="Y1277" s="42"/>
      <c r="Z1277" s="42"/>
      <c r="AA1277" s="42"/>
      <c r="AB1277" s="42"/>
      <c r="AC1277" s="42"/>
      <c r="AD1277" s="42"/>
      <c r="AE1277" s="42"/>
      <c r="AR1277" s="227" t="s">
        <v>522</v>
      </c>
      <c r="AT1277" s="227" t="s">
        <v>305</v>
      </c>
      <c r="AU1277" s="227" t="s">
        <v>87</v>
      </c>
      <c r="AY1277" s="20" t="s">
        <v>141</v>
      </c>
      <c r="BE1277" s="228">
        <f>IF(N1277="základní",J1277,0)</f>
        <v>0</v>
      </c>
      <c r="BF1277" s="228">
        <f>IF(N1277="snížená",J1277,0)</f>
        <v>0</v>
      </c>
      <c r="BG1277" s="228">
        <f>IF(N1277="zákl. přenesená",J1277,0)</f>
        <v>0</v>
      </c>
      <c r="BH1277" s="228">
        <f>IF(N1277="sníž. přenesená",J1277,0)</f>
        <v>0</v>
      </c>
      <c r="BI1277" s="228">
        <f>IF(N1277="nulová",J1277,0)</f>
        <v>0</v>
      </c>
      <c r="BJ1277" s="20" t="s">
        <v>85</v>
      </c>
      <c r="BK1277" s="228">
        <f>ROUND(I1277*H1277,2)</f>
        <v>0</v>
      </c>
      <c r="BL1277" s="20" t="s">
        <v>355</v>
      </c>
      <c r="BM1277" s="227" t="s">
        <v>1039</v>
      </c>
    </row>
    <row r="1278" s="13" customFormat="1">
      <c r="A1278" s="13"/>
      <c r="B1278" s="234"/>
      <c r="C1278" s="235"/>
      <c r="D1278" s="236" t="s">
        <v>153</v>
      </c>
      <c r="E1278" s="237" t="s">
        <v>32</v>
      </c>
      <c r="F1278" s="238" t="s">
        <v>309</v>
      </c>
      <c r="G1278" s="235"/>
      <c r="H1278" s="237" t="s">
        <v>32</v>
      </c>
      <c r="I1278" s="239"/>
      <c r="J1278" s="235"/>
      <c r="K1278" s="235"/>
      <c r="L1278" s="240"/>
      <c r="M1278" s="241"/>
      <c r="N1278" s="242"/>
      <c r="O1278" s="242"/>
      <c r="P1278" s="242"/>
      <c r="Q1278" s="242"/>
      <c r="R1278" s="242"/>
      <c r="S1278" s="242"/>
      <c r="T1278" s="243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44" t="s">
        <v>153</v>
      </c>
      <c r="AU1278" s="244" t="s">
        <v>87</v>
      </c>
      <c r="AV1278" s="13" t="s">
        <v>85</v>
      </c>
      <c r="AW1278" s="13" t="s">
        <v>39</v>
      </c>
      <c r="AX1278" s="13" t="s">
        <v>78</v>
      </c>
      <c r="AY1278" s="244" t="s">
        <v>141</v>
      </c>
    </row>
    <row r="1279" s="14" customFormat="1">
      <c r="A1279" s="14"/>
      <c r="B1279" s="245"/>
      <c r="C1279" s="246"/>
      <c r="D1279" s="236" t="s">
        <v>153</v>
      </c>
      <c r="E1279" s="247" t="s">
        <v>32</v>
      </c>
      <c r="F1279" s="248" t="s">
        <v>1040</v>
      </c>
      <c r="G1279" s="246"/>
      <c r="H1279" s="249">
        <v>4</v>
      </c>
      <c r="I1279" s="250"/>
      <c r="J1279" s="246"/>
      <c r="K1279" s="246"/>
      <c r="L1279" s="251"/>
      <c r="M1279" s="252"/>
      <c r="N1279" s="253"/>
      <c r="O1279" s="253"/>
      <c r="P1279" s="253"/>
      <c r="Q1279" s="253"/>
      <c r="R1279" s="253"/>
      <c r="S1279" s="253"/>
      <c r="T1279" s="254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5" t="s">
        <v>153</v>
      </c>
      <c r="AU1279" s="255" t="s">
        <v>87</v>
      </c>
      <c r="AV1279" s="14" t="s">
        <v>87</v>
      </c>
      <c r="AW1279" s="14" t="s">
        <v>39</v>
      </c>
      <c r="AX1279" s="14" t="s">
        <v>85</v>
      </c>
      <c r="AY1279" s="255" t="s">
        <v>141</v>
      </c>
    </row>
    <row r="1280" s="2" customFormat="1" ht="21.75" customHeight="1">
      <c r="A1280" s="42"/>
      <c r="B1280" s="43"/>
      <c r="C1280" s="278" t="s">
        <v>382</v>
      </c>
      <c r="D1280" s="278" t="s">
        <v>305</v>
      </c>
      <c r="E1280" s="279" t="s">
        <v>1041</v>
      </c>
      <c r="F1280" s="280" t="s">
        <v>1042</v>
      </c>
      <c r="G1280" s="281" t="s">
        <v>1026</v>
      </c>
      <c r="H1280" s="282">
        <v>1</v>
      </c>
      <c r="I1280" s="283"/>
      <c r="J1280" s="284">
        <f>ROUND(I1280*H1280,2)</f>
        <v>0</v>
      </c>
      <c r="K1280" s="280" t="s">
        <v>32</v>
      </c>
      <c r="L1280" s="285"/>
      <c r="M1280" s="286" t="s">
        <v>32</v>
      </c>
      <c r="N1280" s="287" t="s">
        <v>49</v>
      </c>
      <c r="O1280" s="88"/>
      <c r="P1280" s="225">
        <f>O1280*H1280</f>
        <v>0</v>
      </c>
      <c r="Q1280" s="225">
        <v>0.021260000000000001</v>
      </c>
      <c r="R1280" s="225">
        <f>Q1280*H1280</f>
        <v>0.021260000000000001</v>
      </c>
      <c r="S1280" s="225">
        <v>0</v>
      </c>
      <c r="T1280" s="226">
        <f>S1280*H1280</f>
        <v>0</v>
      </c>
      <c r="U1280" s="42"/>
      <c r="V1280" s="42"/>
      <c r="W1280" s="42"/>
      <c r="X1280" s="42"/>
      <c r="Y1280" s="42"/>
      <c r="Z1280" s="42"/>
      <c r="AA1280" s="42"/>
      <c r="AB1280" s="42"/>
      <c r="AC1280" s="42"/>
      <c r="AD1280" s="42"/>
      <c r="AE1280" s="42"/>
      <c r="AR1280" s="227" t="s">
        <v>522</v>
      </c>
      <c r="AT1280" s="227" t="s">
        <v>305</v>
      </c>
      <c r="AU1280" s="227" t="s">
        <v>87</v>
      </c>
      <c r="AY1280" s="20" t="s">
        <v>141</v>
      </c>
      <c r="BE1280" s="228">
        <f>IF(N1280="základní",J1280,0)</f>
        <v>0</v>
      </c>
      <c r="BF1280" s="228">
        <f>IF(N1280="snížená",J1280,0)</f>
        <v>0</v>
      </c>
      <c r="BG1280" s="228">
        <f>IF(N1280="zákl. přenesená",J1280,0)</f>
        <v>0</v>
      </c>
      <c r="BH1280" s="228">
        <f>IF(N1280="sníž. přenesená",J1280,0)</f>
        <v>0</v>
      </c>
      <c r="BI1280" s="228">
        <f>IF(N1280="nulová",J1280,0)</f>
        <v>0</v>
      </c>
      <c r="BJ1280" s="20" t="s">
        <v>85</v>
      </c>
      <c r="BK1280" s="228">
        <f>ROUND(I1280*H1280,2)</f>
        <v>0</v>
      </c>
      <c r="BL1280" s="20" t="s">
        <v>355</v>
      </c>
      <c r="BM1280" s="227" t="s">
        <v>1043</v>
      </c>
    </row>
    <row r="1281" s="13" customFormat="1">
      <c r="A1281" s="13"/>
      <c r="B1281" s="234"/>
      <c r="C1281" s="235"/>
      <c r="D1281" s="236" t="s">
        <v>153</v>
      </c>
      <c r="E1281" s="237" t="s">
        <v>32</v>
      </c>
      <c r="F1281" s="238" t="s">
        <v>309</v>
      </c>
      <c r="G1281" s="235"/>
      <c r="H1281" s="237" t="s">
        <v>32</v>
      </c>
      <c r="I1281" s="239"/>
      <c r="J1281" s="235"/>
      <c r="K1281" s="235"/>
      <c r="L1281" s="240"/>
      <c r="M1281" s="241"/>
      <c r="N1281" s="242"/>
      <c r="O1281" s="242"/>
      <c r="P1281" s="242"/>
      <c r="Q1281" s="242"/>
      <c r="R1281" s="242"/>
      <c r="S1281" s="242"/>
      <c r="T1281" s="243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44" t="s">
        <v>153</v>
      </c>
      <c r="AU1281" s="244" t="s">
        <v>87</v>
      </c>
      <c r="AV1281" s="13" t="s">
        <v>85</v>
      </c>
      <c r="AW1281" s="13" t="s">
        <v>39</v>
      </c>
      <c r="AX1281" s="13" t="s">
        <v>78</v>
      </c>
      <c r="AY1281" s="244" t="s">
        <v>141</v>
      </c>
    </row>
    <row r="1282" s="14" customFormat="1">
      <c r="A1282" s="14"/>
      <c r="B1282" s="245"/>
      <c r="C1282" s="246"/>
      <c r="D1282" s="236" t="s">
        <v>153</v>
      </c>
      <c r="E1282" s="247" t="s">
        <v>32</v>
      </c>
      <c r="F1282" s="248" t="s">
        <v>85</v>
      </c>
      <c r="G1282" s="246"/>
      <c r="H1282" s="249">
        <v>1</v>
      </c>
      <c r="I1282" s="250"/>
      <c r="J1282" s="246"/>
      <c r="K1282" s="246"/>
      <c r="L1282" s="251"/>
      <c r="M1282" s="252"/>
      <c r="N1282" s="253"/>
      <c r="O1282" s="253"/>
      <c r="P1282" s="253"/>
      <c r="Q1282" s="253"/>
      <c r="R1282" s="253"/>
      <c r="S1282" s="253"/>
      <c r="T1282" s="254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55" t="s">
        <v>153</v>
      </c>
      <c r="AU1282" s="255" t="s">
        <v>87</v>
      </c>
      <c r="AV1282" s="14" t="s">
        <v>87</v>
      </c>
      <c r="AW1282" s="14" t="s">
        <v>39</v>
      </c>
      <c r="AX1282" s="14" t="s">
        <v>85</v>
      </c>
      <c r="AY1282" s="255" t="s">
        <v>141</v>
      </c>
    </row>
    <row r="1283" s="2" customFormat="1" ht="21.75" customHeight="1">
      <c r="A1283" s="42"/>
      <c r="B1283" s="43"/>
      <c r="C1283" s="278" t="s">
        <v>442</v>
      </c>
      <c r="D1283" s="278" t="s">
        <v>305</v>
      </c>
      <c r="E1283" s="279" t="s">
        <v>1044</v>
      </c>
      <c r="F1283" s="280" t="s">
        <v>1045</v>
      </c>
      <c r="G1283" s="281" t="s">
        <v>1026</v>
      </c>
      <c r="H1283" s="282">
        <v>1</v>
      </c>
      <c r="I1283" s="283"/>
      <c r="J1283" s="284">
        <f>ROUND(I1283*H1283,2)</f>
        <v>0</v>
      </c>
      <c r="K1283" s="280" t="s">
        <v>32</v>
      </c>
      <c r="L1283" s="285"/>
      <c r="M1283" s="286" t="s">
        <v>32</v>
      </c>
      <c r="N1283" s="287" t="s">
        <v>49</v>
      </c>
      <c r="O1283" s="88"/>
      <c r="P1283" s="225">
        <f>O1283*H1283</f>
        <v>0</v>
      </c>
      <c r="Q1283" s="225">
        <v>0.01856</v>
      </c>
      <c r="R1283" s="225">
        <f>Q1283*H1283</f>
        <v>0.01856</v>
      </c>
      <c r="S1283" s="225">
        <v>0</v>
      </c>
      <c r="T1283" s="226">
        <f>S1283*H1283</f>
        <v>0</v>
      </c>
      <c r="U1283" s="42"/>
      <c r="V1283" s="42"/>
      <c r="W1283" s="42"/>
      <c r="X1283" s="42"/>
      <c r="Y1283" s="42"/>
      <c r="Z1283" s="42"/>
      <c r="AA1283" s="42"/>
      <c r="AB1283" s="42"/>
      <c r="AC1283" s="42"/>
      <c r="AD1283" s="42"/>
      <c r="AE1283" s="42"/>
      <c r="AR1283" s="227" t="s">
        <v>522</v>
      </c>
      <c r="AT1283" s="227" t="s">
        <v>305</v>
      </c>
      <c r="AU1283" s="227" t="s">
        <v>87</v>
      </c>
      <c r="AY1283" s="20" t="s">
        <v>141</v>
      </c>
      <c r="BE1283" s="228">
        <f>IF(N1283="základní",J1283,0)</f>
        <v>0</v>
      </c>
      <c r="BF1283" s="228">
        <f>IF(N1283="snížená",J1283,0)</f>
        <v>0</v>
      </c>
      <c r="BG1283" s="228">
        <f>IF(N1283="zákl. přenesená",J1283,0)</f>
        <v>0</v>
      </c>
      <c r="BH1283" s="228">
        <f>IF(N1283="sníž. přenesená",J1283,0)</f>
        <v>0</v>
      </c>
      <c r="BI1283" s="228">
        <f>IF(N1283="nulová",J1283,0)</f>
        <v>0</v>
      </c>
      <c r="BJ1283" s="20" t="s">
        <v>85</v>
      </c>
      <c r="BK1283" s="228">
        <f>ROUND(I1283*H1283,2)</f>
        <v>0</v>
      </c>
      <c r="BL1283" s="20" t="s">
        <v>355</v>
      </c>
      <c r="BM1283" s="227" t="s">
        <v>1046</v>
      </c>
    </row>
    <row r="1284" s="13" customFormat="1">
      <c r="A1284" s="13"/>
      <c r="B1284" s="234"/>
      <c r="C1284" s="235"/>
      <c r="D1284" s="236" t="s">
        <v>153</v>
      </c>
      <c r="E1284" s="237" t="s">
        <v>32</v>
      </c>
      <c r="F1284" s="238" t="s">
        <v>309</v>
      </c>
      <c r="G1284" s="235"/>
      <c r="H1284" s="237" t="s">
        <v>32</v>
      </c>
      <c r="I1284" s="239"/>
      <c r="J1284" s="235"/>
      <c r="K1284" s="235"/>
      <c r="L1284" s="240"/>
      <c r="M1284" s="241"/>
      <c r="N1284" s="242"/>
      <c r="O1284" s="242"/>
      <c r="P1284" s="242"/>
      <c r="Q1284" s="242"/>
      <c r="R1284" s="242"/>
      <c r="S1284" s="242"/>
      <c r="T1284" s="243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4" t="s">
        <v>153</v>
      </c>
      <c r="AU1284" s="244" t="s">
        <v>87</v>
      </c>
      <c r="AV1284" s="13" t="s">
        <v>85</v>
      </c>
      <c r="AW1284" s="13" t="s">
        <v>39</v>
      </c>
      <c r="AX1284" s="13" t="s">
        <v>78</v>
      </c>
      <c r="AY1284" s="244" t="s">
        <v>141</v>
      </c>
    </row>
    <row r="1285" s="14" customFormat="1">
      <c r="A1285" s="14"/>
      <c r="B1285" s="245"/>
      <c r="C1285" s="246"/>
      <c r="D1285" s="236" t="s">
        <v>153</v>
      </c>
      <c r="E1285" s="247" t="s">
        <v>32</v>
      </c>
      <c r="F1285" s="248" t="s">
        <v>85</v>
      </c>
      <c r="G1285" s="246"/>
      <c r="H1285" s="249">
        <v>1</v>
      </c>
      <c r="I1285" s="250"/>
      <c r="J1285" s="246"/>
      <c r="K1285" s="246"/>
      <c r="L1285" s="251"/>
      <c r="M1285" s="252"/>
      <c r="N1285" s="253"/>
      <c r="O1285" s="253"/>
      <c r="P1285" s="253"/>
      <c r="Q1285" s="253"/>
      <c r="R1285" s="253"/>
      <c r="S1285" s="253"/>
      <c r="T1285" s="254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5" t="s">
        <v>153</v>
      </c>
      <c r="AU1285" s="255" t="s">
        <v>87</v>
      </c>
      <c r="AV1285" s="14" t="s">
        <v>87</v>
      </c>
      <c r="AW1285" s="14" t="s">
        <v>39</v>
      </c>
      <c r="AX1285" s="14" t="s">
        <v>85</v>
      </c>
      <c r="AY1285" s="255" t="s">
        <v>141</v>
      </c>
    </row>
    <row r="1286" s="2" customFormat="1" ht="21.75" customHeight="1">
      <c r="A1286" s="42"/>
      <c r="B1286" s="43"/>
      <c r="C1286" s="278" t="s">
        <v>543</v>
      </c>
      <c r="D1286" s="278" t="s">
        <v>305</v>
      </c>
      <c r="E1286" s="279" t="s">
        <v>1047</v>
      </c>
      <c r="F1286" s="280" t="s">
        <v>1048</v>
      </c>
      <c r="G1286" s="281" t="s">
        <v>1026</v>
      </c>
      <c r="H1286" s="282">
        <v>3</v>
      </c>
      <c r="I1286" s="283"/>
      <c r="J1286" s="284">
        <f>ROUND(I1286*H1286,2)</f>
        <v>0</v>
      </c>
      <c r="K1286" s="280" t="s">
        <v>32</v>
      </c>
      <c r="L1286" s="285"/>
      <c r="M1286" s="286" t="s">
        <v>32</v>
      </c>
      <c r="N1286" s="287" t="s">
        <v>49</v>
      </c>
      <c r="O1286" s="88"/>
      <c r="P1286" s="225">
        <f>O1286*H1286</f>
        <v>0</v>
      </c>
      <c r="Q1286" s="225">
        <v>0.0223</v>
      </c>
      <c r="R1286" s="225">
        <f>Q1286*H1286</f>
        <v>0.066900000000000001</v>
      </c>
      <c r="S1286" s="225">
        <v>0</v>
      </c>
      <c r="T1286" s="226">
        <f>S1286*H1286</f>
        <v>0</v>
      </c>
      <c r="U1286" s="42"/>
      <c r="V1286" s="42"/>
      <c r="W1286" s="42"/>
      <c r="X1286" s="42"/>
      <c r="Y1286" s="42"/>
      <c r="Z1286" s="42"/>
      <c r="AA1286" s="42"/>
      <c r="AB1286" s="42"/>
      <c r="AC1286" s="42"/>
      <c r="AD1286" s="42"/>
      <c r="AE1286" s="42"/>
      <c r="AR1286" s="227" t="s">
        <v>522</v>
      </c>
      <c r="AT1286" s="227" t="s">
        <v>305</v>
      </c>
      <c r="AU1286" s="227" t="s">
        <v>87</v>
      </c>
      <c r="AY1286" s="20" t="s">
        <v>141</v>
      </c>
      <c r="BE1286" s="228">
        <f>IF(N1286="základní",J1286,0)</f>
        <v>0</v>
      </c>
      <c r="BF1286" s="228">
        <f>IF(N1286="snížená",J1286,0)</f>
        <v>0</v>
      </c>
      <c r="BG1286" s="228">
        <f>IF(N1286="zákl. přenesená",J1286,0)</f>
        <v>0</v>
      </c>
      <c r="BH1286" s="228">
        <f>IF(N1286="sníž. přenesená",J1286,0)</f>
        <v>0</v>
      </c>
      <c r="BI1286" s="228">
        <f>IF(N1286="nulová",J1286,0)</f>
        <v>0</v>
      </c>
      <c r="BJ1286" s="20" t="s">
        <v>85</v>
      </c>
      <c r="BK1286" s="228">
        <f>ROUND(I1286*H1286,2)</f>
        <v>0</v>
      </c>
      <c r="BL1286" s="20" t="s">
        <v>355</v>
      </c>
      <c r="BM1286" s="227" t="s">
        <v>1049</v>
      </c>
    </row>
    <row r="1287" s="13" customFormat="1">
      <c r="A1287" s="13"/>
      <c r="B1287" s="234"/>
      <c r="C1287" s="235"/>
      <c r="D1287" s="236" t="s">
        <v>153</v>
      </c>
      <c r="E1287" s="237" t="s">
        <v>32</v>
      </c>
      <c r="F1287" s="238" t="s">
        <v>309</v>
      </c>
      <c r="G1287" s="235"/>
      <c r="H1287" s="237" t="s">
        <v>32</v>
      </c>
      <c r="I1287" s="239"/>
      <c r="J1287" s="235"/>
      <c r="K1287" s="235"/>
      <c r="L1287" s="240"/>
      <c r="M1287" s="241"/>
      <c r="N1287" s="242"/>
      <c r="O1287" s="242"/>
      <c r="P1287" s="242"/>
      <c r="Q1287" s="242"/>
      <c r="R1287" s="242"/>
      <c r="S1287" s="242"/>
      <c r="T1287" s="243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44" t="s">
        <v>153</v>
      </c>
      <c r="AU1287" s="244" t="s">
        <v>87</v>
      </c>
      <c r="AV1287" s="13" t="s">
        <v>85</v>
      </c>
      <c r="AW1287" s="13" t="s">
        <v>39</v>
      </c>
      <c r="AX1287" s="13" t="s">
        <v>78</v>
      </c>
      <c r="AY1287" s="244" t="s">
        <v>141</v>
      </c>
    </row>
    <row r="1288" s="14" customFormat="1">
      <c r="A1288" s="14"/>
      <c r="B1288" s="245"/>
      <c r="C1288" s="246"/>
      <c r="D1288" s="236" t="s">
        <v>153</v>
      </c>
      <c r="E1288" s="247" t="s">
        <v>32</v>
      </c>
      <c r="F1288" s="248" t="s">
        <v>230</v>
      </c>
      <c r="G1288" s="246"/>
      <c r="H1288" s="249">
        <v>3</v>
      </c>
      <c r="I1288" s="250"/>
      <c r="J1288" s="246"/>
      <c r="K1288" s="246"/>
      <c r="L1288" s="251"/>
      <c r="M1288" s="252"/>
      <c r="N1288" s="253"/>
      <c r="O1288" s="253"/>
      <c r="P1288" s="253"/>
      <c r="Q1288" s="253"/>
      <c r="R1288" s="253"/>
      <c r="S1288" s="253"/>
      <c r="T1288" s="254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5" t="s">
        <v>153</v>
      </c>
      <c r="AU1288" s="255" t="s">
        <v>87</v>
      </c>
      <c r="AV1288" s="14" t="s">
        <v>87</v>
      </c>
      <c r="AW1288" s="14" t="s">
        <v>39</v>
      </c>
      <c r="AX1288" s="14" t="s">
        <v>85</v>
      </c>
      <c r="AY1288" s="255" t="s">
        <v>141</v>
      </c>
    </row>
    <row r="1289" s="2" customFormat="1" ht="21.75" customHeight="1">
      <c r="A1289" s="42"/>
      <c r="B1289" s="43"/>
      <c r="C1289" s="278" t="s">
        <v>1050</v>
      </c>
      <c r="D1289" s="278" t="s">
        <v>305</v>
      </c>
      <c r="E1289" s="279" t="s">
        <v>1051</v>
      </c>
      <c r="F1289" s="280" t="s">
        <v>1052</v>
      </c>
      <c r="G1289" s="281" t="s">
        <v>1026</v>
      </c>
      <c r="H1289" s="282">
        <v>5</v>
      </c>
      <c r="I1289" s="283"/>
      <c r="J1289" s="284">
        <f>ROUND(I1289*H1289,2)</f>
        <v>0</v>
      </c>
      <c r="K1289" s="280" t="s">
        <v>32</v>
      </c>
      <c r="L1289" s="285"/>
      <c r="M1289" s="286" t="s">
        <v>32</v>
      </c>
      <c r="N1289" s="287" t="s">
        <v>49</v>
      </c>
      <c r="O1289" s="88"/>
      <c r="P1289" s="225">
        <f>O1289*H1289</f>
        <v>0</v>
      </c>
      <c r="Q1289" s="225">
        <v>0.010120000000000001</v>
      </c>
      <c r="R1289" s="225">
        <f>Q1289*H1289</f>
        <v>0.050600000000000006</v>
      </c>
      <c r="S1289" s="225">
        <v>0</v>
      </c>
      <c r="T1289" s="226">
        <f>S1289*H1289</f>
        <v>0</v>
      </c>
      <c r="U1289" s="42"/>
      <c r="V1289" s="42"/>
      <c r="W1289" s="42"/>
      <c r="X1289" s="42"/>
      <c r="Y1289" s="42"/>
      <c r="Z1289" s="42"/>
      <c r="AA1289" s="42"/>
      <c r="AB1289" s="42"/>
      <c r="AC1289" s="42"/>
      <c r="AD1289" s="42"/>
      <c r="AE1289" s="42"/>
      <c r="AR1289" s="227" t="s">
        <v>522</v>
      </c>
      <c r="AT1289" s="227" t="s">
        <v>305</v>
      </c>
      <c r="AU1289" s="227" t="s">
        <v>87</v>
      </c>
      <c r="AY1289" s="20" t="s">
        <v>141</v>
      </c>
      <c r="BE1289" s="228">
        <f>IF(N1289="základní",J1289,0)</f>
        <v>0</v>
      </c>
      <c r="BF1289" s="228">
        <f>IF(N1289="snížená",J1289,0)</f>
        <v>0</v>
      </c>
      <c r="BG1289" s="228">
        <f>IF(N1289="zákl. přenesená",J1289,0)</f>
        <v>0</v>
      </c>
      <c r="BH1289" s="228">
        <f>IF(N1289="sníž. přenesená",J1289,0)</f>
        <v>0</v>
      </c>
      <c r="BI1289" s="228">
        <f>IF(N1289="nulová",J1289,0)</f>
        <v>0</v>
      </c>
      <c r="BJ1289" s="20" t="s">
        <v>85</v>
      </c>
      <c r="BK1289" s="228">
        <f>ROUND(I1289*H1289,2)</f>
        <v>0</v>
      </c>
      <c r="BL1289" s="20" t="s">
        <v>355</v>
      </c>
      <c r="BM1289" s="227" t="s">
        <v>1053</v>
      </c>
    </row>
    <row r="1290" s="13" customFormat="1">
      <c r="A1290" s="13"/>
      <c r="B1290" s="234"/>
      <c r="C1290" s="235"/>
      <c r="D1290" s="236" t="s">
        <v>153</v>
      </c>
      <c r="E1290" s="237" t="s">
        <v>32</v>
      </c>
      <c r="F1290" s="238" t="s">
        <v>309</v>
      </c>
      <c r="G1290" s="235"/>
      <c r="H1290" s="237" t="s">
        <v>32</v>
      </c>
      <c r="I1290" s="239"/>
      <c r="J1290" s="235"/>
      <c r="K1290" s="235"/>
      <c r="L1290" s="240"/>
      <c r="M1290" s="241"/>
      <c r="N1290" s="242"/>
      <c r="O1290" s="242"/>
      <c r="P1290" s="242"/>
      <c r="Q1290" s="242"/>
      <c r="R1290" s="242"/>
      <c r="S1290" s="242"/>
      <c r="T1290" s="243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4" t="s">
        <v>153</v>
      </c>
      <c r="AU1290" s="244" t="s">
        <v>87</v>
      </c>
      <c r="AV1290" s="13" t="s">
        <v>85</v>
      </c>
      <c r="AW1290" s="13" t="s">
        <v>39</v>
      </c>
      <c r="AX1290" s="13" t="s">
        <v>78</v>
      </c>
      <c r="AY1290" s="244" t="s">
        <v>141</v>
      </c>
    </row>
    <row r="1291" s="14" customFormat="1">
      <c r="A1291" s="14"/>
      <c r="B1291" s="245"/>
      <c r="C1291" s="246"/>
      <c r="D1291" s="236" t="s">
        <v>153</v>
      </c>
      <c r="E1291" s="247" t="s">
        <v>32</v>
      </c>
      <c r="F1291" s="248" t="s">
        <v>242</v>
      </c>
      <c r="G1291" s="246"/>
      <c r="H1291" s="249">
        <v>5</v>
      </c>
      <c r="I1291" s="250"/>
      <c r="J1291" s="246"/>
      <c r="K1291" s="246"/>
      <c r="L1291" s="251"/>
      <c r="M1291" s="252"/>
      <c r="N1291" s="253"/>
      <c r="O1291" s="253"/>
      <c r="P1291" s="253"/>
      <c r="Q1291" s="253"/>
      <c r="R1291" s="253"/>
      <c r="S1291" s="253"/>
      <c r="T1291" s="254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5" t="s">
        <v>153</v>
      </c>
      <c r="AU1291" s="255" t="s">
        <v>87</v>
      </c>
      <c r="AV1291" s="14" t="s">
        <v>87</v>
      </c>
      <c r="AW1291" s="14" t="s">
        <v>39</v>
      </c>
      <c r="AX1291" s="14" t="s">
        <v>85</v>
      </c>
      <c r="AY1291" s="255" t="s">
        <v>141</v>
      </c>
    </row>
    <row r="1292" s="2" customFormat="1" ht="21.75" customHeight="1">
      <c r="A1292" s="42"/>
      <c r="B1292" s="43"/>
      <c r="C1292" s="278" t="s">
        <v>1054</v>
      </c>
      <c r="D1292" s="278" t="s">
        <v>305</v>
      </c>
      <c r="E1292" s="279" t="s">
        <v>1055</v>
      </c>
      <c r="F1292" s="280" t="s">
        <v>1056</v>
      </c>
      <c r="G1292" s="281" t="s">
        <v>1026</v>
      </c>
      <c r="H1292" s="282">
        <v>1</v>
      </c>
      <c r="I1292" s="283"/>
      <c r="J1292" s="284">
        <f>ROUND(I1292*H1292,2)</f>
        <v>0</v>
      </c>
      <c r="K1292" s="280" t="s">
        <v>32</v>
      </c>
      <c r="L1292" s="285"/>
      <c r="M1292" s="286" t="s">
        <v>32</v>
      </c>
      <c r="N1292" s="287" t="s">
        <v>49</v>
      </c>
      <c r="O1292" s="88"/>
      <c r="P1292" s="225">
        <f>O1292*H1292</f>
        <v>0</v>
      </c>
      <c r="Q1292" s="225">
        <v>0.0080999999999999996</v>
      </c>
      <c r="R1292" s="225">
        <f>Q1292*H1292</f>
        <v>0.0080999999999999996</v>
      </c>
      <c r="S1292" s="225">
        <v>0</v>
      </c>
      <c r="T1292" s="226">
        <f>S1292*H1292</f>
        <v>0</v>
      </c>
      <c r="U1292" s="42"/>
      <c r="V1292" s="42"/>
      <c r="W1292" s="42"/>
      <c r="X1292" s="42"/>
      <c r="Y1292" s="42"/>
      <c r="Z1292" s="42"/>
      <c r="AA1292" s="42"/>
      <c r="AB1292" s="42"/>
      <c r="AC1292" s="42"/>
      <c r="AD1292" s="42"/>
      <c r="AE1292" s="42"/>
      <c r="AR1292" s="227" t="s">
        <v>522</v>
      </c>
      <c r="AT1292" s="227" t="s">
        <v>305</v>
      </c>
      <c r="AU1292" s="227" t="s">
        <v>87</v>
      </c>
      <c r="AY1292" s="20" t="s">
        <v>141</v>
      </c>
      <c r="BE1292" s="228">
        <f>IF(N1292="základní",J1292,0)</f>
        <v>0</v>
      </c>
      <c r="BF1292" s="228">
        <f>IF(N1292="snížená",J1292,0)</f>
        <v>0</v>
      </c>
      <c r="BG1292" s="228">
        <f>IF(N1292="zákl. přenesená",J1292,0)</f>
        <v>0</v>
      </c>
      <c r="BH1292" s="228">
        <f>IF(N1292="sníž. přenesená",J1292,0)</f>
        <v>0</v>
      </c>
      <c r="BI1292" s="228">
        <f>IF(N1292="nulová",J1292,0)</f>
        <v>0</v>
      </c>
      <c r="BJ1292" s="20" t="s">
        <v>85</v>
      </c>
      <c r="BK1292" s="228">
        <f>ROUND(I1292*H1292,2)</f>
        <v>0</v>
      </c>
      <c r="BL1292" s="20" t="s">
        <v>355</v>
      </c>
      <c r="BM1292" s="227" t="s">
        <v>1057</v>
      </c>
    </row>
    <row r="1293" s="13" customFormat="1">
      <c r="A1293" s="13"/>
      <c r="B1293" s="234"/>
      <c r="C1293" s="235"/>
      <c r="D1293" s="236" t="s">
        <v>153</v>
      </c>
      <c r="E1293" s="237" t="s">
        <v>32</v>
      </c>
      <c r="F1293" s="238" t="s">
        <v>309</v>
      </c>
      <c r="G1293" s="235"/>
      <c r="H1293" s="237" t="s">
        <v>32</v>
      </c>
      <c r="I1293" s="239"/>
      <c r="J1293" s="235"/>
      <c r="K1293" s="235"/>
      <c r="L1293" s="240"/>
      <c r="M1293" s="241"/>
      <c r="N1293" s="242"/>
      <c r="O1293" s="242"/>
      <c r="P1293" s="242"/>
      <c r="Q1293" s="242"/>
      <c r="R1293" s="242"/>
      <c r="S1293" s="242"/>
      <c r="T1293" s="243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44" t="s">
        <v>153</v>
      </c>
      <c r="AU1293" s="244" t="s">
        <v>87</v>
      </c>
      <c r="AV1293" s="13" t="s">
        <v>85</v>
      </c>
      <c r="AW1293" s="13" t="s">
        <v>39</v>
      </c>
      <c r="AX1293" s="13" t="s">
        <v>78</v>
      </c>
      <c r="AY1293" s="244" t="s">
        <v>141</v>
      </c>
    </row>
    <row r="1294" s="14" customFormat="1">
      <c r="A1294" s="14"/>
      <c r="B1294" s="245"/>
      <c r="C1294" s="246"/>
      <c r="D1294" s="236" t="s">
        <v>153</v>
      </c>
      <c r="E1294" s="247" t="s">
        <v>32</v>
      </c>
      <c r="F1294" s="248" t="s">
        <v>85</v>
      </c>
      <c r="G1294" s="246"/>
      <c r="H1294" s="249">
        <v>1</v>
      </c>
      <c r="I1294" s="250"/>
      <c r="J1294" s="246"/>
      <c r="K1294" s="246"/>
      <c r="L1294" s="251"/>
      <c r="M1294" s="252"/>
      <c r="N1294" s="253"/>
      <c r="O1294" s="253"/>
      <c r="P1294" s="253"/>
      <c r="Q1294" s="253"/>
      <c r="R1294" s="253"/>
      <c r="S1294" s="253"/>
      <c r="T1294" s="254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5" t="s">
        <v>153</v>
      </c>
      <c r="AU1294" s="255" t="s">
        <v>87</v>
      </c>
      <c r="AV1294" s="14" t="s">
        <v>87</v>
      </c>
      <c r="AW1294" s="14" t="s">
        <v>39</v>
      </c>
      <c r="AX1294" s="14" t="s">
        <v>85</v>
      </c>
      <c r="AY1294" s="255" t="s">
        <v>141</v>
      </c>
    </row>
    <row r="1295" s="2" customFormat="1" ht="21.75" customHeight="1">
      <c r="A1295" s="42"/>
      <c r="B1295" s="43"/>
      <c r="C1295" s="216" t="s">
        <v>1058</v>
      </c>
      <c r="D1295" s="216" t="s">
        <v>144</v>
      </c>
      <c r="E1295" s="217" t="s">
        <v>1059</v>
      </c>
      <c r="F1295" s="218" t="s">
        <v>1060</v>
      </c>
      <c r="G1295" s="219" t="s">
        <v>147</v>
      </c>
      <c r="H1295" s="220">
        <v>3.6619999999999999</v>
      </c>
      <c r="I1295" s="221"/>
      <c r="J1295" s="222">
        <f>ROUND(I1295*H1295,2)</f>
        <v>0</v>
      </c>
      <c r="K1295" s="218" t="s">
        <v>148</v>
      </c>
      <c r="L1295" s="48"/>
      <c r="M1295" s="223" t="s">
        <v>32</v>
      </c>
      <c r="N1295" s="224" t="s">
        <v>49</v>
      </c>
      <c r="O1295" s="88"/>
      <c r="P1295" s="225">
        <f>O1295*H1295</f>
        <v>0</v>
      </c>
      <c r="Q1295" s="225">
        <v>0.00027</v>
      </c>
      <c r="R1295" s="225">
        <f>Q1295*H1295</f>
        <v>0.00098873999999999989</v>
      </c>
      <c r="S1295" s="225">
        <v>0</v>
      </c>
      <c r="T1295" s="226">
        <f>S1295*H1295</f>
        <v>0</v>
      </c>
      <c r="U1295" s="42"/>
      <c r="V1295" s="42"/>
      <c r="W1295" s="42"/>
      <c r="X1295" s="42"/>
      <c r="Y1295" s="42"/>
      <c r="Z1295" s="42"/>
      <c r="AA1295" s="42"/>
      <c r="AB1295" s="42"/>
      <c r="AC1295" s="42"/>
      <c r="AD1295" s="42"/>
      <c r="AE1295" s="42"/>
      <c r="AR1295" s="227" t="s">
        <v>355</v>
      </c>
      <c r="AT1295" s="227" t="s">
        <v>144</v>
      </c>
      <c r="AU1295" s="227" t="s">
        <v>87</v>
      </c>
      <c r="AY1295" s="20" t="s">
        <v>141</v>
      </c>
      <c r="BE1295" s="228">
        <f>IF(N1295="základní",J1295,0)</f>
        <v>0</v>
      </c>
      <c r="BF1295" s="228">
        <f>IF(N1295="snížená",J1295,0)</f>
        <v>0</v>
      </c>
      <c r="BG1295" s="228">
        <f>IF(N1295="zákl. přenesená",J1295,0)</f>
        <v>0</v>
      </c>
      <c r="BH1295" s="228">
        <f>IF(N1295="sníž. přenesená",J1295,0)</f>
        <v>0</v>
      </c>
      <c r="BI1295" s="228">
        <f>IF(N1295="nulová",J1295,0)</f>
        <v>0</v>
      </c>
      <c r="BJ1295" s="20" t="s">
        <v>85</v>
      </c>
      <c r="BK1295" s="228">
        <f>ROUND(I1295*H1295,2)</f>
        <v>0</v>
      </c>
      <c r="BL1295" s="20" t="s">
        <v>355</v>
      </c>
      <c r="BM1295" s="227" t="s">
        <v>1061</v>
      </c>
    </row>
    <row r="1296" s="2" customFormat="1">
      <c r="A1296" s="42"/>
      <c r="B1296" s="43"/>
      <c r="C1296" s="44"/>
      <c r="D1296" s="229" t="s">
        <v>151</v>
      </c>
      <c r="E1296" s="44"/>
      <c r="F1296" s="230" t="s">
        <v>1062</v>
      </c>
      <c r="G1296" s="44"/>
      <c r="H1296" s="44"/>
      <c r="I1296" s="231"/>
      <c r="J1296" s="44"/>
      <c r="K1296" s="44"/>
      <c r="L1296" s="48"/>
      <c r="M1296" s="232"/>
      <c r="N1296" s="233"/>
      <c r="O1296" s="88"/>
      <c r="P1296" s="88"/>
      <c r="Q1296" s="88"/>
      <c r="R1296" s="88"/>
      <c r="S1296" s="88"/>
      <c r="T1296" s="89"/>
      <c r="U1296" s="42"/>
      <c r="V1296" s="42"/>
      <c r="W1296" s="42"/>
      <c r="X1296" s="42"/>
      <c r="Y1296" s="42"/>
      <c r="Z1296" s="42"/>
      <c r="AA1296" s="42"/>
      <c r="AB1296" s="42"/>
      <c r="AC1296" s="42"/>
      <c r="AD1296" s="42"/>
      <c r="AE1296" s="42"/>
      <c r="AT1296" s="20" t="s">
        <v>151</v>
      </c>
      <c r="AU1296" s="20" t="s">
        <v>87</v>
      </c>
    </row>
    <row r="1297" s="13" customFormat="1">
      <c r="A1297" s="13"/>
      <c r="B1297" s="234"/>
      <c r="C1297" s="235"/>
      <c r="D1297" s="236" t="s">
        <v>153</v>
      </c>
      <c r="E1297" s="237" t="s">
        <v>32</v>
      </c>
      <c r="F1297" s="238" t="s">
        <v>188</v>
      </c>
      <c r="G1297" s="235"/>
      <c r="H1297" s="237" t="s">
        <v>32</v>
      </c>
      <c r="I1297" s="239"/>
      <c r="J1297" s="235"/>
      <c r="K1297" s="235"/>
      <c r="L1297" s="240"/>
      <c r="M1297" s="241"/>
      <c r="N1297" s="242"/>
      <c r="O1297" s="242"/>
      <c r="P1297" s="242"/>
      <c r="Q1297" s="242"/>
      <c r="R1297" s="242"/>
      <c r="S1297" s="242"/>
      <c r="T1297" s="243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44" t="s">
        <v>153</v>
      </c>
      <c r="AU1297" s="244" t="s">
        <v>87</v>
      </c>
      <c r="AV1297" s="13" t="s">
        <v>85</v>
      </c>
      <c r="AW1297" s="13" t="s">
        <v>39</v>
      </c>
      <c r="AX1297" s="13" t="s">
        <v>78</v>
      </c>
      <c r="AY1297" s="244" t="s">
        <v>141</v>
      </c>
    </row>
    <row r="1298" s="13" customFormat="1">
      <c r="A1298" s="13"/>
      <c r="B1298" s="234"/>
      <c r="C1298" s="235"/>
      <c r="D1298" s="236" t="s">
        <v>153</v>
      </c>
      <c r="E1298" s="237" t="s">
        <v>32</v>
      </c>
      <c r="F1298" s="238" t="s">
        <v>157</v>
      </c>
      <c r="G1298" s="235"/>
      <c r="H1298" s="237" t="s">
        <v>32</v>
      </c>
      <c r="I1298" s="239"/>
      <c r="J1298" s="235"/>
      <c r="K1298" s="235"/>
      <c r="L1298" s="240"/>
      <c r="M1298" s="241"/>
      <c r="N1298" s="242"/>
      <c r="O1298" s="242"/>
      <c r="P1298" s="242"/>
      <c r="Q1298" s="242"/>
      <c r="R1298" s="242"/>
      <c r="S1298" s="242"/>
      <c r="T1298" s="243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44" t="s">
        <v>153</v>
      </c>
      <c r="AU1298" s="244" t="s">
        <v>87</v>
      </c>
      <c r="AV1298" s="13" t="s">
        <v>85</v>
      </c>
      <c r="AW1298" s="13" t="s">
        <v>39</v>
      </c>
      <c r="AX1298" s="13" t="s">
        <v>78</v>
      </c>
      <c r="AY1298" s="244" t="s">
        <v>141</v>
      </c>
    </row>
    <row r="1299" s="14" customFormat="1">
      <c r="A1299" s="14"/>
      <c r="B1299" s="245"/>
      <c r="C1299" s="246"/>
      <c r="D1299" s="236" t="s">
        <v>153</v>
      </c>
      <c r="E1299" s="247" t="s">
        <v>32</v>
      </c>
      <c r="F1299" s="248" t="s">
        <v>468</v>
      </c>
      <c r="G1299" s="246"/>
      <c r="H1299" s="249">
        <v>2.2320000000000002</v>
      </c>
      <c r="I1299" s="250"/>
      <c r="J1299" s="246"/>
      <c r="K1299" s="246"/>
      <c r="L1299" s="251"/>
      <c r="M1299" s="252"/>
      <c r="N1299" s="253"/>
      <c r="O1299" s="253"/>
      <c r="P1299" s="253"/>
      <c r="Q1299" s="253"/>
      <c r="R1299" s="253"/>
      <c r="S1299" s="253"/>
      <c r="T1299" s="254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5" t="s">
        <v>153</v>
      </c>
      <c r="AU1299" s="255" t="s">
        <v>87</v>
      </c>
      <c r="AV1299" s="14" t="s">
        <v>87</v>
      </c>
      <c r="AW1299" s="14" t="s">
        <v>39</v>
      </c>
      <c r="AX1299" s="14" t="s">
        <v>78</v>
      </c>
      <c r="AY1299" s="255" t="s">
        <v>141</v>
      </c>
    </row>
    <row r="1300" s="13" customFormat="1">
      <c r="A1300" s="13"/>
      <c r="B1300" s="234"/>
      <c r="C1300" s="235"/>
      <c r="D1300" s="236" t="s">
        <v>153</v>
      </c>
      <c r="E1300" s="237" t="s">
        <v>32</v>
      </c>
      <c r="F1300" s="238" t="s">
        <v>191</v>
      </c>
      <c r="G1300" s="235"/>
      <c r="H1300" s="237" t="s">
        <v>32</v>
      </c>
      <c r="I1300" s="239"/>
      <c r="J1300" s="235"/>
      <c r="K1300" s="235"/>
      <c r="L1300" s="240"/>
      <c r="M1300" s="241"/>
      <c r="N1300" s="242"/>
      <c r="O1300" s="242"/>
      <c r="P1300" s="242"/>
      <c r="Q1300" s="242"/>
      <c r="R1300" s="242"/>
      <c r="S1300" s="242"/>
      <c r="T1300" s="243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44" t="s">
        <v>153</v>
      </c>
      <c r="AU1300" s="244" t="s">
        <v>87</v>
      </c>
      <c r="AV1300" s="13" t="s">
        <v>85</v>
      </c>
      <c r="AW1300" s="13" t="s">
        <v>39</v>
      </c>
      <c r="AX1300" s="13" t="s">
        <v>78</v>
      </c>
      <c r="AY1300" s="244" t="s">
        <v>141</v>
      </c>
    </row>
    <row r="1301" s="13" customFormat="1">
      <c r="A1301" s="13"/>
      <c r="B1301" s="234"/>
      <c r="C1301" s="235"/>
      <c r="D1301" s="236" t="s">
        <v>153</v>
      </c>
      <c r="E1301" s="237" t="s">
        <v>32</v>
      </c>
      <c r="F1301" s="238" t="s">
        <v>166</v>
      </c>
      <c r="G1301" s="235"/>
      <c r="H1301" s="237" t="s">
        <v>32</v>
      </c>
      <c r="I1301" s="239"/>
      <c r="J1301" s="235"/>
      <c r="K1301" s="235"/>
      <c r="L1301" s="240"/>
      <c r="M1301" s="241"/>
      <c r="N1301" s="242"/>
      <c r="O1301" s="242"/>
      <c r="P1301" s="242"/>
      <c r="Q1301" s="242"/>
      <c r="R1301" s="242"/>
      <c r="S1301" s="242"/>
      <c r="T1301" s="243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44" t="s">
        <v>153</v>
      </c>
      <c r="AU1301" s="244" t="s">
        <v>87</v>
      </c>
      <c r="AV1301" s="13" t="s">
        <v>85</v>
      </c>
      <c r="AW1301" s="13" t="s">
        <v>39</v>
      </c>
      <c r="AX1301" s="13" t="s">
        <v>78</v>
      </c>
      <c r="AY1301" s="244" t="s">
        <v>141</v>
      </c>
    </row>
    <row r="1302" s="14" customFormat="1">
      <c r="A1302" s="14"/>
      <c r="B1302" s="245"/>
      <c r="C1302" s="246"/>
      <c r="D1302" s="236" t="s">
        <v>153</v>
      </c>
      <c r="E1302" s="247" t="s">
        <v>32</v>
      </c>
      <c r="F1302" s="248" t="s">
        <v>521</v>
      </c>
      <c r="G1302" s="246"/>
      <c r="H1302" s="249">
        <v>1.4299999999999999</v>
      </c>
      <c r="I1302" s="250"/>
      <c r="J1302" s="246"/>
      <c r="K1302" s="246"/>
      <c r="L1302" s="251"/>
      <c r="M1302" s="252"/>
      <c r="N1302" s="253"/>
      <c r="O1302" s="253"/>
      <c r="P1302" s="253"/>
      <c r="Q1302" s="253"/>
      <c r="R1302" s="253"/>
      <c r="S1302" s="253"/>
      <c r="T1302" s="254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5" t="s">
        <v>153</v>
      </c>
      <c r="AU1302" s="255" t="s">
        <v>87</v>
      </c>
      <c r="AV1302" s="14" t="s">
        <v>87</v>
      </c>
      <c r="AW1302" s="14" t="s">
        <v>39</v>
      </c>
      <c r="AX1302" s="14" t="s">
        <v>78</v>
      </c>
      <c r="AY1302" s="255" t="s">
        <v>141</v>
      </c>
    </row>
    <row r="1303" s="15" customFormat="1">
      <c r="A1303" s="15"/>
      <c r="B1303" s="256"/>
      <c r="C1303" s="257"/>
      <c r="D1303" s="236" t="s">
        <v>153</v>
      </c>
      <c r="E1303" s="258" t="s">
        <v>32</v>
      </c>
      <c r="F1303" s="259" t="s">
        <v>223</v>
      </c>
      <c r="G1303" s="257"/>
      <c r="H1303" s="260">
        <v>3.6619999999999999</v>
      </c>
      <c r="I1303" s="261"/>
      <c r="J1303" s="257"/>
      <c r="K1303" s="257"/>
      <c r="L1303" s="262"/>
      <c r="M1303" s="263"/>
      <c r="N1303" s="264"/>
      <c r="O1303" s="264"/>
      <c r="P1303" s="264"/>
      <c r="Q1303" s="264"/>
      <c r="R1303" s="264"/>
      <c r="S1303" s="264"/>
      <c r="T1303" s="265"/>
      <c r="U1303" s="15"/>
      <c r="V1303" s="15"/>
      <c r="W1303" s="15"/>
      <c r="X1303" s="15"/>
      <c r="Y1303" s="15"/>
      <c r="Z1303" s="15"/>
      <c r="AA1303" s="15"/>
      <c r="AB1303" s="15"/>
      <c r="AC1303" s="15"/>
      <c r="AD1303" s="15"/>
      <c r="AE1303" s="15"/>
      <c r="AT1303" s="266" t="s">
        <v>153</v>
      </c>
      <c r="AU1303" s="266" t="s">
        <v>87</v>
      </c>
      <c r="AV1303" s="15" t="s">
        <v>149</v>
      </c>
      <c r="AW1303" s="15" t="s">
        <v>39</v>
      </c>
      <c r="AX1303" s="15" t="s">
        <v>85</v>
      </c>
      <c r="AY1303" s="266" t="s">
        <v>141</v>
      </c>
    </row>
    <row r="1304" s="2" customFormat="1" ht="21.75" customHeight="1">
      <c r="A1304" s="42"/>
      <c r="B1304" s="43"/>
      <c r="C1304" s="278" t="s">
        <v>1063</v>
      </c>
      <c r="D1304" s="278" t="s">
        <v>305</v>
      </c>
      <c r="E1304" s="279" t="s">
        <v>1064</v>
      </c>
      <c r="F1304" s="280" t="s">
        <v>1065</v>
      </c>
      <c r="G1304" s="281" t="s">
        <v>1026</v>
      </c>
      <c r="H1304" s="282">
        <v>2</v>
      </c>
      <c r="I1304" s="283"/>
      <c r="J1304" s="284">
        <f>ROUND(I1304*H1304,2)</f>
        <v>0</v>
      </c>
      <c r="K1304" s="280" t="s">
        <v>32</v>
      </c>
      <c r="L1304" s="285"/>
      <c r="M1304" s="286" t="s">
        <v>32</v>
      </c>
      <c r="N1304" s="287" t="s">
        <v>49</v>
      </c>
      <c r="O1304" s="88"/>
      <c r="P1304" s="225">
        <f>O1304*H1304</f>
        <v>0</v>
      </c>
      <c r="Q1304" s="225">
        <v>0.02511</v>
      </c>
      <c r="R1304" s="225">
        <f>Q1304*H1304</f>
        <v>0.050220000000000001</v>
      </c>
      <c r="S1304" s="225">
        <v>0</v>
      </c>
      <c r="T1304" s="226">
        <f>S1304*H1304</f>
        <v>0</v>
      </c>
      <c r="U1304" s="42"/>
      <c r="V1304" s="42"/>
      <c r="W1304" s="42"/>
      <c r="X1304" s="42"/>
      <c r="Y1304" s="42"/>
      <c r="Z1304" s="42"/>
      <c r="AA1304" s="42"/>
      <c r="AB1304" s="42"/>
      <c r="AC1304" s="42"/>
      <c r="AD1304" s="42"/>
      <c r="AE1304" s="42"/>
      <c r="AR1304" s="227" t="s">
        <v>522</v>
      </c>
      <c r="AT1304" s="227" t="s">
        <v>305</v>
      </c>
      <c r="AU1304" s="227" t="s">
        <v>87</v>
      </c>
      <c r="AY1304" s="20" t="s">
        <v>141</v>
      </c>
      <c r="BE1304" s="228">
        <f>IF(N1304="základní",J1304,0)</f>
        <v>0</v>
      </c>
      <c r="BF1304" s="228">
        <f>IF(N1304="snížená",J1304,0)</f>
        <v>0</v>
      </c>
      <c r="BG1304" s="228">
        <f>IF(N1304="zákl. přenesená",J1304,0)</f>
        <v>0</v>
      </c>
      <c r="BH1304" s="228">
        <f>IF(N1304="sníž. přenesená",J1304,0)</f>
        <v>0</v>
      </c>
      <c r="BI1304" s="228">
        <f>IF(N1304="nulová",J1304,0)</f>
        <v>0</v>
      </c>
      <c r="BJ1304" s="20" t="s">
        <v>85</v>
      </c>
      <c r="BK1304" s="228">
        <f>ROUND(I1304*H1304,2)</f>
        <v>0</v>
      </c>
      <c r="BL1304" s="20" t="s">
        <v>355</v>
      </c>
      <c r="BM1304" s="227" t="s">
        <v>1066</v>
      </c>
    </row>
    <row r="1305" s="13" customFormat="1">
      <c r="A1305" s="13"/>
      <c r="B1305" s="234"/>
      <c r="C1305" s="235"/>
      <c r="D1305" s="236" t="s">
        <v>153</v>
      </c>
      <c r="E1305" s="237" t="s">
        <v>32</v>
      </c>
      <c r="F1305" s="238" t="s">
        <v>309</v>
      </c>
      <c r="G1305" s="235"/>
      <c r="H1305" s="237" t="s">
        <v>32</v>
      </c>
      <c r="I1305" s="239"/>
      <c r="J1305" s="235"/>
      <c r="K1305" s="235"/>
      <c r="L1305" s="240"/>
      <c r="M1305" s="241"/>
      <c r="N1305" s="242"/>
      <c r="O1305" s="242"/>
      <c r="P1305" s="242"/>
      <c r="Q1305" s="242"/>
      <c r="R1305" s="242"/>
      <c r="S1305" s="242"/>
      <c r="T1305" s="243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4" t="s">
        <v>153</v>
      </c>
      <c r="AU1305" s="244" t="s">
        <v>87</v>
      </c>
      <c r="AV1305" s="13" t="s">
        <v>85</v>
      </c>
      <c r="AW1305" s="13" t="s">
        <v>39</v>
      </c>
      <c r="AX1305" s="13" t="s">
        <v>78</v>
      </c>
      <c r="AY1305" s="244" t="s">
        <v>141</v>
      </c>
    </row>
    <row r="1306" s="14" customFormat="1">
      <c r="A1306" s="14"/>
      <c r="B1306" s="245"/>
      <c r="C1306" s="246"/>
      <c r="D1306" s="236" t="s">
        <v>153</v>
      </c>
      <c r="E1306" s="247" t="s">
        <v>32</v>
      </c>
      <c r="F1306" s="248" t="s">
        <v>87</v>
      </c>
      <c r="G1306" s="246"/>
      <c r="H1306" s="249">
        <v>2</v>
      </c>
      <c r="I1306" s="250"/>
      <c r="J1306" s="246"/>
      <c r="K1306" s="246"/>
      <c r="L1306" s="251"/>
      <c r="M1306" s="252"/>
      <c r="N1306" s="253"/>
      <c r="O1306" s="253"/>
      <c r="P1306" s="253"/>
      <c r="Q1306" s="253"/>
      <c r="R1306" s="253"/>
      <c r="S1306" s="253"/>
      <c r="T1306" s="254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5" t="s">
        <v>153</v>
      </c>
      <c r="AU1306" s="255" t="s">
        <v>87</v>
      </c>
      <c r="AV1306" s="14" t="s">
        <v>87</v>
      </c>
      <c r="AW1306" s="14" t="s">
        <v>39</v>
      </c>
      <c r="AX1306" s="14" t="s">
        <v>85</v>
      </c>
      <c r="AY1306" s="255" t="s">
        <v>141</v>
      </c>
    </row>
    <row r="1307" s="2" customFormat="1" ht="21.75" customHeight="1">
      <c r="A1307" s="42"/>
      <c r="B1307" s="43"/>
      <c r="C1307" s="278" t="s">
        <v>1067</v>
      </c>
      <c r="D1307" s="278" t="s">
        <v>305</v>
      </c>
      <c r="E1307" s="279" t="s">
        <v>1068</v>
      </c>
      <c r="F1307" s="280" t="s">
        <v>1069</v>
      </c>
      <c r="G1307" s="281" t="s">
        <v>1026</v>
      </c>
      <c r="H1307" s="282">
        <v>1</v>
      </c>
      <c r="I1307" s="283"/>
      <c r="J1307" s="284">
        <f>ROUND(I1307*H1307,2)</f>
        <v>0</v>
      </c>
      <c r="K1307" s="280" t="s">
        <v>32</v>
      </c>
      <c r="L1307" s="285"/>
      <c r="M1307" s="286" t="s">
        <v>32</v>
      </c>
      <c r="N1307" s="287" t="s">
        <v>49</v>
      </c>
      <c r="O1307" s="88"/>
      <c r="P1307" s="225">
        <f>O1307*H1307</f>
        <v>0</v>
      </c>
      <c r="Q1307" s="225">
        <v>0.029700000000000001</v>
      </c>
      <c r="R1307" s="225">
        <f>Q1307*H1307</f>
        <v>0.029700000000000001</v>
      </c>
      <c r="S1307" s="225">
        <v>0</v>
      </c>
      <c r="T1307" s="226">
        <f>S1307*H1307</f>
        <v>0</v>
      </c>
      <c r="U1307" s="42"/>
      <c r="V1307" s="42"/>
      <c r="W1307" s="42"/>
      <c r="X1307" s="42"/>
      <c r="Y1307" s="42"/>
      <c r="Z1307" s="42"/>
      <c r="AA1307" s="42"/>
      <c r="AB1307" s="42"/>
      <c r="AC1307" s="42"/>
      <c r="AD1307" s="42"/>
      <c r="AE1307" s="42"/>
      <c r="AR1307" s="227" t="s">
        <v>522</v>
      </c>
      <c r="AT1307" s="227" t="s">
        <v>305</v>
      </c>
      <c r="AU1307" s="227" t="s">
        <v>87</v>
      </c>
      <c r="AY1307" s="20" t="s">
        <v>141</v>
      </c>
      <c r="BE1307" s="228">
        <f>IF(N1307="základní",J1307,0)</f>
        <v>0</v>
      </c>
      <c r="BF1307" s="228">
        <f>IF(N1307="snížená",J1307,0)</f>
        <v>0</v>
      </c>
      <c r="BG1307" s="228">
        <f>IF(N1307="zákl. přenesená",J1307,0)</f>
        <v>0</v>
      </c>
      <c r="BH1307" s="228">
        <f>IF(N1307="sníž. přenesená",J1307,0)</f>
        <v>0</v>
      </c>
      <c r="BI1307" s="228">
        <f>IF(N1307="nulová",J1307,0)</f>
        <v>0</v>
      </c>
      <c r="BJ1307" s="20" t="s">
        <v>85</v>
      </c>
      <c r="BK1307" s="228">
        <f>ROUND(I1307*H1307,2)</f>
        <v>0</v>
      </c>
      <c r="BL1307" s="20" t="s">
        <v>355</v>
      </c>
      <c r="BM1307" s="227" t="s">
        <v>1070</v>
      </c>
    </row>
    <row r="1308" s="13" customFormat="1">
      <c r="A1308" s="13"/>
      <c r="B1308" s="234"/>
      <c r="C1308" s="235"/>
      <c r="D1308" s="236" t="s">
        <v>153</v>
      </c>
      <c r="E1308" s="237" t="s">
        <v>32</v>
      </c>
      <c r="F1308" s="238" t="s">
        <v>309</v>
      </c>
      <c r="G1308" s="235"/>
      <c r="H1308" s="237" t="s">
        <v>32</v>
      </c>
      <c r="I1308" s="239"/>
      <c r="J1308" s="235"/>
      <c r="K1308" s="235"/>
      <c r="L1308" s="240"/>
      <c r="M1308" s="241"/>
      <c r="N1308" s="242"/>
      <c r="O1308" s="242"/>
      <c r="P1308" s="242"/>
      <c r="Q1308" s="242"/>
      <c r="R1308" s="242"/>
      <c r="S1308" s="242"/>
      <c r="T1308" s="243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44" t="s">
        <v>153</v>
      </c>
      <c r="AU1308" s="244" t="s">
        <v>87</v>
      </c>
      <c r="AV1308" s="13" t="s">
        <v>85</v>
      </c>
      <c r="AW1308" s="13" t="s">
        <v>39</v>
      </c>
      <c r="AX1308" s="13" t="s">
        <v>78</v>
      </c>
      <c r="AY1308" s="244" t="s">
        <v>141</v>
      </c>
    </row>
    <row r="1309" s="14" customFormat="1">
      <c r="A1309" s="14"/>
      <c r="B1309" s="245"/>
      <c r="C1309" s="246"/>
      <c r="D1309" s="236" t="s">
        <v>153</v>
      </c>
      <c r="E1309" s="247" t="s">
        <v>32</v>
      </c>
      <c r="F1309" s="248" t="s">
        <v>85</v>
      </c>
      <c r="G1309" s="246"/>
      <c r="H1309" s="249">
        <v>1</v>
      </c>
      <c r="I1309" s="250"/>
      <c r="J1309" s="246"/>
      <c r="K1309" s="246"/>
      <c r="L1309" s="251"/>
      <c r="M1309" s="252"/>
      <c r="N1309" s="253"/>
      <c r="O1309" s="253"/>
      <c r="P1309" s="253"/>
      <c r="Q1309" s="253"/>
      <c r="R1309" s="253"/>
      <c r="S1309" s="253"/>
      <c r="T1309" s="254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5" t="s">
        <v>153</v>
      </c>
      <c r="AU1309" s="255" t="s">
        <v>87</v>
      </c>
      <c r="AV1309" s="14" t="s">
        <v>87</v>
      </c>
      <c r="AW1309" s="14" t="s">
        <v>39</v>
      </c>
      <c r="AX1309" s="14" t="s">
        <v>85</v>
      </c>
      <c r="AY1309" s="255" t="s">
        <v>141</v>
      </c>
    </row>
    <row r="1310" s="2" customFormat="1" ht="24.15" customHeight="1">
      <c r="A1310" s="42"/>
      <c r="B1310" s="43"/>
      <c r="C1310" s="216" t="s">
        <v>1071</v>
      </c>
      <c r="D1310" s="216" t="s">
        <v>144</v>
      </c>
      <c r="E1310" s="217" t="s">
        <v>1072</v>
      </c>
      <c r="F1310" s="218" t="s">
        <v>1073</v>
      </c>
      <c r="G1310" s="219" t="s">
        <v>147</v>
      </c>
      <c r="H1310" s="220">
        <v>119.734</v>
      </c>
      <c r="I1310" s="221"/>
      <c r="J1310" s="222">
        <f>ROUND(I1310*H1310,2)</f>
        <v>0</v>
      </c>
      <c r="K1310" s="218" t="s">
        <v>148</v>
      </c>
      <c r="L1310" s="48"/>
      <c r="M1310" s="223" t="s">
        <v>32</v>
      </c>
      <c r="N1310" s="224" t="s">
        <v>49</v>
      </c>
      <c r="O1310" s="88"/>
      <c r="P1310" s="225">
        <f>O1310*H1310</f>
        <v>0</v>
      </c>
      <c r="Q1310" s="225">
        <v>0.00025999999999999998</v>
      </c>
      <c r="R1310" s="225">
        <f>Q1310*H1310</f>
        <v>0.031130839999999996</v>
      </c>
      <c r="S1310" s="225">
        <v>0</v>
      </c>
      <c r="T1310" s="226">
        <f>S1310*H1310</f>
        <v>0</v>
      </c>
      <c r="U1310" s="42"/>
      <c r="V1310" s="42"/>
      <c r="W1310" s="42"/>
      <c r="X1310" s="42"/>
      <c r="Y1310" s="42"/>
      <c r="Z1310" s="42"/>
      <c r="AA1310" s="42"/>
      <c r="AB1310" s="42"/>
      <c r="AC1310" s="42"/>
      <c r="AD1310" s="42"/>
      <c r="AE1310" s="42"/>
      <c r="AR1310" s="227" t="s">
        <v>355</v>
      </c>
      <c r="AT1310" s="227" t="s">
        <v>144</v>
      </c>
      <c r="AU1310" s="227" t="s">
        <v>87</v>
      </c>
      <c r="AY1310" s="20" t="s">
        <v>141</v>
      </c>
      <c r="BE1310" s="228">
        <f>IF(N1310="základní",J1310,0)</f>
        <v>0</v>
      </c>
      <c r="BF1310" s="228">
        <f>IF(N1310="snížená",J1310,0)</f>
        <v>0</v>
      </c>
      <c r="BG1310" s="228">
        <f>IF(N1310="zákl. přenesená",J1310,0)</f>
        <v>0</v>
      </c>
      <c r="BH1310" s="228">
        <f>IF(N1310="sníž. přenesená",J1310,0)</f>
        <v>0</v>
      </c>
      <c r="BI1310" s="228">
        <f>IF(N1310="nulová",J1310,0)</f>
        <v>0</v>
      </c>
      <c r="BJ1310" s="20" t="s">
        <v>85</v>
      </c>
      <c r="BK1310" s="228">
        <f>ROUND(I1310*H1310,2)</f>
        <v>0</v>
      </c>
      <c r="BL1310" s="20" t="s">
        <v>355</v>
      </c>
      <c r="BM1310" s="227" t="s">
        <v>1074</v>
      </c>
    </row>
    <row r="1311" s="2" customFormat="1">
      <c r="A1311" s="42"/>
      <c r="B1311" s="43"/>
      <c r="C1311" s="44"/>
      <c r="D1311" s="229" t="s">
        <v>151</v>
      </c>
      <c r="E1311" s="44"/>
      <c r="F1311" s="230" t="s">
        <v>1075</v>
      </c>
      <c r="G1311" s="44"/>
      <c r="H1311" s="44"/>
      <c r="I1311" s="231"/>
      <c r="J1311" s="44"/>
      <c r="K1311" s="44"/>
      <c r="L1311" s="48"/>
      <c r="M1311" s="232"/>
      <c r="N1311" s="233"/>
      <c r="O1311" s="88"/>
      <c r="P1311" s="88"/>
      <c r="Q1311" s="88"/>
      <c r="R1311" s="88"/>
      <c r="S1311" s="88"/>
      <c r="T1311" s="89"/>
      <c r="U1311" s="42"/>
      <c r="V1311" s="42"/>
      <c r="W1311" s="42"/>
      <c r="X1311" s="42"/>
      <c r="Y1311" s="42"/>
      <c r="Z1311" s="42"/>
      <c r="AA1311" s="42"/>
      <c r="AB1311" s="42"/>
      <c r="AC1311" s="42"/>
      <c r="AD1311" s="42"/>
      <c r="AE1311" s="42"/>
      <c r="AT1311" s="20" t="s">
        <v>151</v>
      </c>
      <c r="AU1311" s="20" t="s">
        <v>87</v>
      </c>
    </row>
    <row r="1312" s="13" customFormat="1">
      <c r="A1312" s="13"/>
      <c r="B1312" s="234"/>
      <c r="C1312" s="235"/>
      <c r="D1312" s="236" t="s">
        <v>153</v>
      </c>
      <c r="E1312" s="237" t="s">
        <v>32</v>
      </c>
      <c r="F1312" s="238" t="s">
        <v>191</v>
      </c>
      <c r="G1312" s="235"/>
      <c r="H1312" s="237" t="s">
        <v>32</v>
      </c>
      <c r="I1312" s="239"/>
      <c r="J1312" s="235"/>
      <c r="K1312" s="235"/>
      <c r="L1312" s="240"/>
      <c r="M1312" s="241"/>
      <c r="N1312" s="242"/>
      <c r="O1312" s="242"/>
      <c r="P1312" s="242"/>
      <c r="Q1312" s="242"/>
      <c r="R1312" s="242"/>
      <c r="S1312" s="242"/>
      <c r="T1312" s="243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44" t="s">
        <v>153</v>
      </c>
      <c r="AU1312" s="244" t="s">
        <v>87</v>
      </c>
      <c r="AV1312" s="13" t="s">
        <v>85</v>
      </c>
      <c r="AW1312" s="13" t="s">
        <v>39</v>
      </c>
      <c r="AX1312" s="13" t="s">
        <v>78</v>
      </c>
      <c r="AY1312" s="244" t="s">
        <v>141</v>
      </c>
    </row>
    <row r="1313" s="13" customFormat="1">
      <c r="A1313" s="13"/>
      <c r="B1313" s="234"/>
      <c r="C1313" s="235"/>
      <c r="D1313" s="236" t="s">
        <v>153</v>
      </c>
      <c r="E1313" s="237" t="s">
        <v>32</v>
      </c>
      <c r="F1313" s="238" t="s">
        <v>176</v>
      </c>
      <c r="G1313" s="235"/>
      <c r="H1313" s="237" t="s">
        <v>32</v>
      </c>
      <c r="I1313" s="239"/>
      <c r="J1313" s="235"/>
      <c r="K1313" s="235"/>
      <c r="L1313" s="240"/>
      <c r="M1313" s="241"/>
      <c r="N1313" s="242"/>
      <c r="O1313" s="242"/>
      <c r="P1313" s="242"/>
      <c r="Q1313" s="242"/>
      <c r="R1313" s="242"/>
      <c r="S1313" s="242"/>
      <c r="T1313" s="243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4" t="s">
        <v>153</v>
      </c>
      <c r="AU1313" s="244" t="s">
        <v>87</v>
      </c>
      <c r="AV1313" s="13" t="s">
        <v>85</v>
      </c>
      <c r="AW1313" s="13" t="s">
        <v>39</v>
      </c>
      <c r="AX1313" s="13" t="s">
        <v>78</v>
      </c>
      <c r="AY1313" s="244" t="s">
        <v>141</v>
      </c>
    </row>
    <row r="1314" s="14" customFormat="1">
      <c r="A1314" s="14"/>
      <c r="B1314" s="245"/>
      <c r="C1314" s="246"/>
      <c r="D1314" s="236" t="s">
        <v>153</v>
      </c>
      <c r="E1314" s="247" t="s">
        <v>32</v>
      </c>
      <c r="F1314" s="248" t="s">
        <v>487</v>
      </c>
      <c r="G1314" s="246"/>
      <c r="H1314" s="249">
        <v>4.3120000000000003</v>
      </c>
      <c r="I1314" s="250"/>
      <c r="J1314" s="246"/>
      <c r="K1314" s="246"/>
      <c r="L1314" s="251"/>
      <c r="M1314" s="252"/>
      <c r="N1314" s="253"/>
      <c r="O1314" s="253"/>
      <c r="P1314" s="253"/>
      <c r="Q1314" s="253"/>
      <c r="R1314" s="253"/>
      <c r="S1314" s="253"/>
      <c r="T1314" s="254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5" t="s">
        <v>153</v>
      </c>
      <c r="AU1314" s="255" t="s">
        <v>87</v>
      </c>
      <c r="AV1314" s="14" t="s">
        <v>87</v>
      </c>
      <c r="AW1314" s="14" t="s">
        <v>39</v>
      </c>
      <c r="AX1314" s="14" t="s">
        <v>78</v>
      </c>
      <c r="AY1314" s="255" t="s">
        <v>141</v>
      </c>
    </row>
    <row r="1315" s="13" customFormat="1">
      <c r="A1315" s="13"/>
      <c r="B1315" s="234"/>
      <c r="C1315" s="235"/>
      <c r="D1315" s="236" t="s">
        <v>153</v>
      </c>
      <c r="E1315" s="237" t="s">
        <v>32</v>
      </c>
      <c r="F1315" s="238" t="s">
        <v>180</v>
      </c>
      <c r="G1315" s="235"/>
      <c r="H1315" s="237" t="s">
        <v>32</v>
      </c>
      <c r="I1315" s="239"/>
      <c r="J1315" s="235"/>
      <c r="K1315" s="235"/>
      <c r="L1315" s="240"/>
      <c r="M1315" s="241"/>
      <c r="N1315" s="242"/>
      <c r="O1315" s="242"/>
      <c r="P1315" s="242"/>
      <c r="Q1315" s="242"/>
      <c r="R1315" s="242"/>
      <c r="S1315" s="242"/>
      <c r="T1315" s="243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4" t="s">
        <v>153</v>
      </c>
      <c r="AU1315" s="244" t="s">
        <v>87</v>
      </c>
      <c r="AV1315" s="13" t="s">
        <v>85</v>
      </c>
      <c r="AW1315" s="13" t="s">
        <v>39</v>
      </c>
      <c r="AX1315" s="13" t="s">
        <v>78</v>
      </c>
      <c r="AY1315" s="244" t="s">
        <v>141</v>
      </c>
    </row>
    <row r="1316" s="14" customFormat="1">
      <c r="A1316" s="14"/>
      <c r="B1316" s="245"/>
      <c r="C1316" s="246"/>
      <c r="D1316" s="236" t="s">
        <v>153</v>
      </c>
      <c r="E1316" s="247" t="s">
        <v>32</v>
      </c>
      <c r="F1316" s="248" t="s">
        <v>527</v>
      </c>
      <c r="G1316" s="246"/>
      <c r="H1316" s="249">
        <v>11.824999999999999</v>
      </c>
      <c r="I1316" s="250"/>
      <c r="J1316" s="246"/>
      <c r="K1316" s="246"/>
      <c r="L1316" s="251"/>
      <c r="M1316" s="252"/>
      <c r="N1316" s="253"/>
      <c r="O1316" s="253"/>
      <c r="P1316" s="253"/>
      <c r="Q1316" s="253"/>
      <c r="R1316" s="253"/>
      <c r="S1316" s="253"/>
      <c r="T1316" s="254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5" t="s">
        <v>153</v>
      </c>
      <c r="AU1316" s="255" t="s">
        <v>87</v>
      </c>
      <c r="AV1316" s="14" t="s">
        <v>87</v>
      </c>
      <c r="AW1316" s="14" t="s">
        <v>39</v>
      </c>
      <c r="AX1316" s="14" t="s">
        <v>78</v>
      </c>
      <c r="AY1316" s="255" t="s">
        <v>141</v>
      </c>
    </row>
    <row r="1317" s="13" customFormat="1">
      <c r="A1317" s="13"/>
      <c r="B1317" s="234"/>
      <c r="C1317" s="235"/>
      <c r="D1317" s="236" t="s">
        <v>153</v>
      </c>
      <c r="E1317" s="237" t="s">
        <v>32</v>
      </c>
      <c r="F1317" s="238" t="s">
        <v>203</v>
      </c>
      <c r="G1317" s="235"/>
      <c r="H1317" s="237" t="s">
        <v>32</v>
      </c>
      <c r="I1317" s="239"/>
      <c r="J1317" s="235"/>
      <c r="K1317" s="235"/>
      <c r="L1317" s="240"/>
      <c r="M1317" s="241"/>
      <c r="N1317" s="242"/>
      <c r="O1317" s="242"/>
      <c r="P1317" s="242"/>
      <c r="Q1317" s="242"/>
      <c r="R1317" s="242"/>
      <c r="S1317" s="242"/>
      <c r="T1317" s="243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4" t="s">
        <v>153</v>
      </c>
      <c r="AU1317" s="244" t="s">
        <v>87</v>
      </c>
      <c r="AV1317" s="13" t="s">
        <v>85</v>
      </c>
      <c r="AW1317" s="13" t="s">
        <v>39</v>
      </c>
      <c r="AX1317" s="13" t="s">
        <v>78</v>
      </c>
      <c r="AY1317" s="244" t="s">
        <v>141</v>
      </c>
    </row>
    <row r="1318" s="14" customFormat="1">
      <c r="A1318" s="14"/>
      <c r="B1318" s="245"/>
      <c r="C1318" s="246"/>
      <c r="D1318" s="236" t="s">
        <v>153</v>
      </c>
      <c r="E1318" s="247" t="s">
        <v>32</v>
      </c>
      <c r="F1318" s="248" t="s">
        <v>528</v>
      </c>
      <c r="G1318" s="246"/>
      <c r="H1318" s="249">
        <v>2.0350000000000001</v>
      </c>
      <c r="I1318" s="250"/>
      <c r="J1318" s="246"/>
      <c r="K1318" s="246"/>
      <c r="L1318" s="251"/>
      <c r="M1318" s="252"/>
      <c r="N1318" s="253"/>
      <c r="O1318" s="253"/>
      <c r="P1318" s="253"/>
      <c r="Q1318" s="253"/>
      <c r="R1318" s="253"/>
      <c r="S1318" s="253"/>
      <c r="T1318" s="254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5" t="s">
        <v>153</v>
      </c>
      <c r="AU1318" s="255" t="s">
        <v>87</v>
      </c>
      <c r="AV1318" s="14" t="s">
        <v>87</v>
      </c>
      <c r="AW1318" s="14" t="s">
        <v>39</v>
      </c>
      <c r="AX1318" s="14" t="s">
        <v>78</v>
      </c>
      <c r="AY1318" s="255" t="s">
        <v>141</v>
      </c>
    </row>
    <row r="1319" s="13" customFormat="1">
      <c r="A1319" s="13"/>
      <c r="B1319" s="234"/>
      <c r="C1319" s="235"/>
      <c r="D1319" s="236" t="s">
        <v>153</v>
      </c>
      <c r="E1319" s="237" t="s">
        <v>32</v>
      </c>
      <c r="F1319" s="238" t="s">
        <v>205</v>
      </c>
      <c r="G1319" s="235"/>
      <c r="H1319" s="237" t="s">
        <v>32</v>
      </c>
      <c r="I1319" s="239"/>
      <c r="J1319" s="235"/>
      <c r="K1319" s="235"/>
      <c r="L1319" s="240"/>
      <c r="M1319" s="241"/>
      <c r="N1319" s="242"/>
      <c r="O1319" s="242"/>
      <c r="P1319" s="242"/>
      <c r="Q1319" s="242"/>
      <c r="R1319" s="242"/>
      <c r="S1319" s="242"/>
      <c r="T1319" s="243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4" t="s">
        <v>153</v>
      </c>
      <c r="AU1319" s="244" t="s">
        <v>87</v>
      </c>
      <c r="AV1319" s="13" t="s">
        <v>85</v>
      </c>
      <c r="AW1319" s="13" t="s">
        <v>39</v>
      </c>
      <c r="AX1319" s="13" t="s">
        <v>78</v>
      </c>
      <c r="AY1319" s="244" t="s">
        <v>141</v>
      </c>
    </row>
    <row r="1320" s="14" customFormat="1">
      <c r="A1320" s="14"/>
      <c r="B1320" s="245"/>
      <c r="C1320" s="246"/>
      <c r="D1320" s="236" t="s">
        <v>153</v>
      </c>
      <c r="E1320" s="247" t="s">
        <v>32</v>
      </c>
      <c r="F1320" s="248" t="s">
        <v>529</v>
      </c>
      <c r="G1320" s="246"/>
      <c r="H1320" s="249">
        <v>14.835000000000001</v>
      </c>
      <c r="I1320" s="250"/>
      <c r="J1320" s="246"/>
      <c r="K1320" s="246"/>
      <c r="L1320" s="251"/>
      <c r="M1320" s="252"/>
      <c r="N1320" s="253"/>
      <c r="O1320" s="253"/>
      <c r="P1320" s="253"/>
      <c r="Q1320" s="253"/>
      <c r="R1320" s="253"/>
      <c r="S1320" s="253"/>
      <c r="T1320" s="254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5" t="s">
        <v>153</v>
      </c>
      <c r="AU1320" s="255" t="s">
        <v>87</v>
      </c>
      <c r="AV1320" s="14" t="s">
        <v>87</v>
      </c>
      <c r="AW1320" s="14" t="s">
        <v>39</v>
      </c>
      <c r="AX1320" s="14" t="s">
        <v>78</v>
      </c>
      <c r="AY1320" s="255" t="s">
        <v>141</v>
      </c>
    </row>
    <row r="1321" s="16" customFormat="1">
      <c r="A1321" s="16"/>
      <c r="B1321" s="267"/>
      <c r="C1321" s="268"/>
      <c r="D1321" s="236" t="s">
        <v>153</v>
      </c>
      <c r="E1321" s="269" t="s">
        <v>32</v>
      </c>
      <c r="F1321" s="270" t="s">
        <v>287</v>
      </c>
      <c r="G1321" s="268"/>
      <c r="H1321" s="271">
        <v>33.006999999999998</v>
      </c>
      <c r="I1321" s="272"/>
      <c r="J1321" s="268"/>
      <c r="K1321" s="268"/>
      <c r="L1321" s="273"/>
      <c r="M1321" s="274"/>
      <c r="N1321" s="275"/>
      <c r="O1321" s="275"/>
      <c r="P1321" s="275"/>
      <c r="Q1321" s="275"/>
      <c r="R1321" s="275"/>
      <c r="S1321" s="275"/>
      <c r="T1321" s="276"/>
      <c r="U1321" s="16"/>
      <c r="V1321" s="16"/>
      <c r="W1321" s="16"/>
      <c r="X1321" s="16"/>
      <c r="Y1321" s="16"/>
      <c r="Z1321" s="16"/>
      <c r="AA1321" s="16"/>
      <c r="AB1321" s="16"/>
      <c r="AC1321" s="16"/>
      <c r="AD1321" s="16"/>
      <c r="AE1321" s="16"/>
      <c r="AT1321" s="277" t="s">
        <v>153</v>
      </c>
      <c r="AU1321" s="277" t="s">
        <v>87</v>
      </c>
      <c r="AV1321" s="16" t="s">
        <v>230</v>
      </c>
      <c r="AW1321" s="16" t="s">
        <v>39</v>
      </c>
      <c r="AX1321" s="16" t="s">
        <v>78</v>
      </c>
      <c r="AY1321" s="277" t="s">
        <v>141</v>
      </c>
    </row>
    <row r="1322" s="13" customFormat="1">
      <c r="A1322" s="13"/>
      <c r="B1322" s="234"/>
      <c r="C1322" s="235"/>
      <c r="D1322" s="236" t="s">
        <v>153</v>
      </c>
      <c r="E1322" s="237" t="s">
        <v>32</v>
      </c>
      <c r="F1322" s="238" t="s">
        <v>192</v>
      </c>
      <c r="G1322" s="235"/>
      <c r="H1322" s="237" t="s">
        <v>32</v>
      </c>
      <c r="I1322" s="239"/>
      <c r="J1322" s="235"/>
      <c r="K1322" s="235"/>
      <c r="L1322" s="240"/>
      <c r="M1322" s="241"/>
      <c r="N1322" s="242"/>
      <c r="O1322" s="242"/>
      <c r="P1322" s="242"/>
      <c r="Q1322" s="242"/>
      <c r="R1322" s="242"/>
      <c r="S1322" s="242"/>
      <c r="T1322" s="243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4" t="s">
        <v>153</v>
      </c>
      <c r="AU1322" s="244" t="s">
        <v>87</v>
      </c>
      <c r="AV1322" s="13" t="s">
        <v>85</v>
      </c>
      <c r="AW1322" s="13" t="s">
        <v>39</v>
      </c>
      <c r="AX1322" s="13" t="s">
        <v>78</v>
      </c>
      <c r="AY1322" s="244" t="s">
        <v>141</v>
      </c>
    </row>
    <row r="1323" s="13" customFormat="1">
      <c r="A1323" s="13"/>
      <c r="B1323" s="234"/>
      <c r="C1323" s="235"/>
      <c r="D1323" s="236" t="s">
        <v>153</v>
      </c>
      <c r="E1323" s="237" t="s">
        <v>32</v>
      </c>
      <c r="F1323" s="238" t="s">
        <v>207</v>
      </c>
      <c r="G1323" s="235"/>
      <c r="H1323" s="237" t="s">
        <v>32</v>
      </c>
      <c r="I1323" s="239"/>
      <c r="J1323" s="235"/>
      <c r="K1323" s="235"/>
      <c r="L1323" s="240"/>
      <c r="M1323" s="241"/>
      <c r="N1323" s="242"/>
      <c r="O1323" s="242"/>
      <c r="P1323" s="242"/>
      <c r="Q1323" s="242"/>
      <c r="R1323" s="242"/>
      <c r="S1323" s="242"/>
      <c r="T1323" s="243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4" t="s">
        <v>153</v>
      </c>
      <c r="AU1323" s="244" t="s">
        <v>87</v>
      </c>
      <c r="AV1323" s="13" t="s">
        <v>85</v>
      </c>
      <c r="AW1323" s="13" t="s">
        <v>39</v>
      </c>
      <c r="AX1323" s="13" t="s">
        <v>78</v>
      </c>
      <c r="AY1323" s="244" t="s">
        <v>141</v>
      </c>
    </row>
    <row r="1324" s="14" customFormat="1">
      <c r="A1324" s="14"/>
      <c r="B1324" s="245"/>
      <c r="C1324" s="246"/>
      <c r="D1324" s="236" t="s">
        <v>153</v>
      </c>
      <c r="E1324" s="247" t="s">
        <v>32</v>
      </c>
      <c r="F1324" s="248" t="s">
        <v>530</v>
      </c>
      <c r="G1324" s="246"/>
      <c r="H1324" s="249">
        <v>41.924999999999997</v>
      </c>
      <c r="I1324" s="250"/>
      <c r="J1324" s="246"/>
      <c r="K1324" s="246"/>
      <c r="L1324" s="251"/>
      <c r="M1324" s="252"/>
      <c r="N1324" s="253"/>
      <c r="O1324" s="253"/>
      <c r="P1324" s="253"/>
      <c r="Q1324" s="253"/>
      <c r="R1324" s="253"/>
      <c r="S1324" s="253"/>
      <c r="T1324" s="254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5" t="s">
        <v>153</v>
      </c>
      <c r="AU1324" s="255" t="s">
        <v>87</v>
      </c>
      <c r="AV1324" s="14" t="s">
        <v>87</v>
      </c>
      <c r="AW1324" s="14" t="s">
        <v>39</v>
      </c>
      <c r="AX1324" s="14" t="s">
        <v>78</v>
      </c>
      <c r="AY1324" s="255" t="s">
        <v>141</v>
      </c>
    </row>
    <row r="1325" s="13" customFormat="1">
      <c r="A1325" s="13"/>
      <c r="B1325" s="234"/>
      <c r="C1325" s="235"/>
      <c r="D1325" s="236" t="s">
        <v>153</v>
      </c>
      <c r="E1325" s="237" t="s">
        <v>32</v>
      </c>
      <c r="F1325" s="238" t="s">
        <v>209</v>
      </c>
      <c r="G1325" s="235"/>
      <c r="H1325" s="237" t="s">
        <v>32</v>
      </c>
      <c r="I1325" s="239"/>
      <c r="J1325" s="235"/>
      <c r="K1325" s="235"/>
      <c r="L1325" s="240"/>
      <c r="M1325" s="241"/>
      <c r="N1325" s="242"/>
      <c r="O1325" s="242"/>
      <c r="P1325" s="242"/>
      <c r="Q1325" s="242"/>
      <c r="R1325" s="242"/>
      <c r="S1325" s="242"/>
      <c r="T1325" s="243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44" t="s">
        <v>153</v>
      </c>
      <c r="AU1325" s="244" t="s">
        <v>87</v>
      </c>
      <c r="AV1325" s="13" t="s">
        <v>85</v>
      </c>
      <c r="AW1325" s="13" t="s">
        <v>39</v>
      </c>
      <c r="AX1325" s="13" t="s">
        <v>78</v>
      </c>
      <c r="AY1325" s="244" t="s">
        <v>141</v>
      </c>
    </row>
    <row r="1326" s="14" customFormat="1">
      <c r="A1326" s="14"/>
      <c r="B1326" s="245"/>
      <c r="C1326" s="246"/>
      <c r="D1326" s="236" t="s">
        <v>153</v>
      </c>
      <c r="E1326" s="247" t="s">
        <v>32</v>
      </c>
      <c r="F1326" s="248" t="s">
        <v>531</v>
      </c>
      <c r="G1326" s="246"/>
      <c r="H1326" s="249">
        <v>2.5800000000000001</v>
      </c>
      <c r="I1326" s="250"/>
      <c r="J1326" s="246"/>
      <c r="K1326" s="246"/>
      <c r="L1326" s="251"/>
      <c r="M1326" s="252"/>
      <c r="N1326" s="253"/>
      <c r="O1326" s="253"/>
      <c r="P1326" s="253"/>
      <c r="Q1326" s="253"/>
      <c r="R1326" s="253"/>
      <c r="S1326" s="253"/>
      <c r="T1326" s="254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5" t="s">
        <v>153</v>
      </c>
      <c r="AU1326" s="255" t="s">
        <v>87</v>
      </c>
      <c r="AV1326" s="14" t="s">
        <v>87</v>
      </c>
      <c r="AW1326" s="14" t="s">
        <v>39</v>
      </c>
      <c r="AX1326" s="14" t="s">
        <v>78</v>
      </c>
      <c r="AY1326" s="255" t="s">
        <v>141</v>
      </c>
    </row>
    <row r="1327" s="13" customFormat="1">
      <c r="A1327" s="13"/>
      <c r="B1327" s="234"/>
      <c r="C1327" s="235"/>
      <c r="D1327" s="236" t="s">
        <v>153</v>
      </c>
      <c r="E1327" s="237" t="s">
        <v>32</v>
      </c>
      <c r="F1327" s="238" t="s">
        <v>211</v>
      </c>
      <c r="G1327" s="235"/>
      <c r="H1327" s="237" t="s">
        <v>32</v>
      </c>
      <c r="I1327" s="239"/>
      <c r="J1327" s="235"/>
      <c r="K1327" s="235"/>
      <c r="L1327" s="240"/>
      <c r="M1327" s="241"/>
      <c r="N1327" s="242"/>
      <c r="O1327" s="242"/>
      <c r="P1327" s="242"/>
      <c r="Q1327" s="242"/>
      <c r="R1327" s="242"/>
      <c r="S1327" s="242"/>
      <c r="T1327" s="243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4" t="s">
        <v>153</v>
      </c>
      <c r="AU1327" s="244" t="s">
        <v>87</v>
      </c>
      <c r="AV1327" s="13" t="s">
        <v>85</v>
      </c>
      <c r="AW1327" s="13" t="s">
        <v>39</v>
      </c>
      <c r="AX1327" s="13" t="s">
        <v>78</v>
      </c>
      <c r="AY1327" s="244" t="s">
        <v>141</v>
      </c>
    </row>
    <row r="1328" s="14" customFormat="1">
      <c r="A1328" s="14"/>
      <c r="B1328" s="245"/>
      <c r="C1328" s="246"/>
      <c r="D1328" s="236" t="s">
        <v>153</v>
      </c>
      <c r="E1328" s="247" t="s">
        <v>32</v>
      </c>
      <c r="F1328" s="248" t="s">
        <v>532</v>
      </c>
      <c r="G1328" s="246"/>
      <c r="H1328" s="249">
        <v>6.4500000000000002</v>
      </c>
      <c r="I1328" s="250"/>
      <c r="J1328" s="246"/>
      <c r="K1328" s="246"/>
      <c r="L1328" s="251"/>
      <c r="M1328" s="252"/>
      <c r="N1328" s="253"/>
      <c r="O1328" s="253"/>
      <c r="P1328" s="253"/>
      <c r="Q1328" s="253"/>
      <c r="R1328" s="253"/>
      <c r="S1328" s="253"/>
      <c r="T1328" s="254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5" t="s">
        <v>153</v>
      </c>
      <c r="AU1328" s="255" t="s">
        <v>87</v>
      </c>
      <c r="AV1328" s="14" t="s">
        <v>87</v>
      </c>
      <c r="AW1328" s="14" t="s">
        <v>39</v>
      </c>
      <c r="AX1328" s="14" t="s">
        <v>78</v>
      </c>
      <c r="AY1328" s="255" t="s">
        <v>141</v>
      </c>
    </row>
    <row r="1329" s="16" customFormat="1">
      <c r="A1329" s="16"/>
      <c r="B1329" s="267"/>
      <c r="C1329" s="268"/>
      <c r="D1329" s="236" t="s">
        <v>153</v>
      </c>
      <c r="E1329" s="269" t="s">
        <v>32</v>
      </c>
      <c r="F1329" s="270" t="s">
        <v>287</v>
      </c>
      <c r="G1329" s="268"/>
      <c r="H1329" s="271">
        <v>50.954999999999998</v>
      </c>
      <c r="I1329" s="272"/>
      <c r="J1329" s="268"/>
      <c r="K1329" s="268"/>
      <c r="L1329" s="273"/>
      <c r="M1329" s="274"/>
      <c r="N1329" s="275"/>
      <c r="O1329" s="275"/>
      <c r="P1329" s="275"/>
      <c r="Q1329" s="275"/>
      <c r="R1329" s="275"/>
      <c r="S1329" s="275"/>
      <c r="T1329" s="276"/>
      <c r="U1329" s="16"/>
      <c r="V1329" s="16"/>
      <c r="W1329" s="16"/>
      <c r="X1329" s="16"/>
      <c r="Y1329" s="16"/>
      <c r="Z1329" s="16"/>
      <c r="AA1329" s="16"/>
      <c r="AB1329" s="16"/>
      <c r="AC1329" s="16"/>
      <c r="AD1329" s="16"/>
      <c r="AE1329" s="16"/>
      <c r="AT1329" s="277" t="s">
        <v>153</v>
      </c>
      <c r="AU1329" s="277" t="s">
        <v>87</v>
      </c>
      <c r="AV1329" s="16" t="s">
        <v>230</v>
      </c>
      <c r="AW1329" s="16" t="s">
        <v>39</v>
      </c>
      <c r="AX1329" s="16" t="s">
        <v>78</v>
      </c>
      <c r="AY1329" s="277" t="s">
        <v>141</v>
      </c>
    </row>
    <row r="1330" s="13" customFormat="1">
      <c r="A1330" s="13"/>
      <c r="B1330" s="234"/>
      <c r="C1330" s="235"/>
      <c r="D1330" s="236" t="s">
        <v>153</v>
      </c>
      <c r="E1330" s="237" t="s">
        <v>32</v>
      </c>
      <c r="F1330" s="238" t="s">
        <v>197</v>
      </c>
      <c r="G1330" s="235"/>
      <c r="H1330" s="237" t="s">
        <v>32</v>
      </c>
      <c r="I1330" s="239"/>
      <c r="J1330" s="235"/>
      <c r="K1330" s="235"/>
      <c r="L1330" s="240"/>
      <c r="M1330" s="241"/>
      <c r="N1330" s="242"/>
      <c r="O1330" s="242"/>
      <c r="P1330" s="242"/>
      <c r="Q1330" s="242"/>
      <c r="R1330" s="242"/>
      <c r="S1330" s="242"/>
      <c r="T1330" s="243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44" t="s">
        <v>153</v>
      </c>
      <c r="AU1330" s="244" t="s">
        <v>87</v>
      </c>
      <c r="AV1330" s="13" t="s">
        <v>85</v>
      </c>
      <c r="AW1330" s="13" t="s">
        <v>39</v>
      </c>
      <c r="AX1330" s="13" t="s">
        <v>78</v>
      </c>
      <c r="AY1330" s="244" t="s">
        <v>141</v>
      </c>
    </row>
    <row r="1331" s="13" customFormat="1">
      <c r="A1331" s="13"/>
      <c r="B1331" s="234"/>
      <c r="C1331" s="235"/>
      <c r="D1331" s="236" t="s">
        <v>153</v>
      </c>
      <c r="E1331" s="237" t="s">
        <v>32</v>
      </c>
      <c r="F1331" s="238" t="s">
        <v>213</v>
      </c>
      <c r="G1331" s="235"/>
      <c r="H1331" s="237" t="s">
        <v>32</v>
      </c>
      <c r="I1331" s="239"/>
      <c r="J1331" s="235"/>
      <c r="K1331" s="235"/>
      <c r="L1331" s="240"/>
      <c r="M1331" s="241"/>
      <c r="N1331" s="242"/>
      <c r="O1331" s="242"/>
      <c r="P1331" s="242"/>
      <c r="Q1331" s="242"/>
      <c r="R1331" s="242"/>
      <c r="S1331" s="242"/>
      <c r="T1331" s="243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4" t="s">
        <v>153</v>
      </c>
      <c r="AU1331" s="244" t="s">
        <v>87</v>
      </c>
      <c r="AV1331" s="13" t="s">
        <v>85</v>
      </c>
      <c r="AW1331" s="13" t="s">
        <v>39</v>
      </c>
      <c r="AX1331" s="13" t="s">
        <v>78</v>
      </c>
      <c r="AY1331" s="244" t="s">
        <v>141</v>
      </c>
    </row>
    <row r="1332" s="14" customFormat="1">
      <c r="A1332" s="14"/>
      <c r="B1332" s="245"/>
      <c r="C1332" s="246"/>
      <c r="D1332" s="236" t="s">
        <v>153</v>
      </c>
      <c r="E1332" s="247" t="s">
        <v>32</v>
      </c>
      <c r="F1332" s="248" t="s">
        <v>533</v>
      </c>
      <c r="G1332" s="246"/>
      <c r="H1332" s="249">
        <v>29.913</v>
      </c>
      <c r="I1332" s="250"/>
      <c r="J1332" s="246"/>
      <c r="K1332" s="246"/>
      <c r="L1332" s="251"/>
      <c r="M1332" s="252"/>
      <c r="N1332" s="253"/>
      <c r="O1332" s="253"/>
      <c r="P1332" s="253"/>
      <c r="Q1332" s="253"/>
      <c r="R1332" s="253"/>
      <c r="S1332" s="253"/>
      <c r="T1332" s="254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5" t="s">
        <v>153</v>
      </c>
      <c r="AU1332" s="255" t="s">
        <v>87</v>
      </c>
      <c r="AV1332" s="14" t="s">
        <v>87</v>
      </c>
      <c r="AW1332" s="14" t="s">
        <v>39</v>
      </c>
      <c r="AX1332" s="14" t="s">
        <v>78</v>
      </c>
      <c r="AY1332" s="255" t="s">
        <v>141</v>
      </c>
    </row>
    <row r="1333" s="13" customFormat="1">
      <c r="A1333" s="13"/>
      <c r="B1333" s="234"/>
      <c r="C1333" s="235"/>
      <c r="D1333" s="236" t="s">
        <v>153</v>
      </c>
      <c r="E1333" s="237" t="s">
        <v>32</v>
      </c>
      <c r="F1333" s="238" t="s">
        <v>215</v>
      </c>
      <c r="G1333" s="235"/>
      <c r="H1333" s="237" t="s">
        <v>32</v>
      </c>
      <c r="I1333" s="239"/>
      <c r="J1333" s="235"/>
      <c r="K1333" s="235"/>
      <c r="L1333" s="240"/>
      <c r="M1333" s="241"/>
      <c r="N1333" s="242"/>
      <c r="O1333" s="242"/>
      <c r="P1333" s="242"/>
      <c r="Q1333" s="242"/>
      <c r="R1333" s="242"/>
      <c r="S1333" s="242"/>
      <c r="T1333" s="243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44" t="s">
        <v>153</v>
      </c>
      <c r="AU1333" s="244" t="s">
        <v>87</v>
      </c>
      <c r="AV1333" s="13" t="s">
        <v>85</v>
      </c>
      <c r="AW1333" s="13" t="s">
        <v>39</v>
      </c>
      <c r="AX1333" s="13" t="s">
        <v>78</v>
      </c>
      <c r="AY1333" s="244" t="s">
        <v>141</v>
      </c>
    </row>
    <row r="1334" s="14" customFormat="1">
      <c r="A1334" s="14"/>
      <c r="B1334" s="245"/>
      <c r="C1334" s="246"/>
      <c r="D1334" s="236" t="s">
        <v>153</v>
      </c>
      <c r="E1334" s="247" t="s">
        <v>32</v>
      </c>
      <c r="F1334" s="248" t="s">
        <v>534</v>
      </c>
      <c r="G1334" s="246"/>
      <c r="H1334" s="249">
        <v>1.3280000000000001</v>
      </c>
      <c r="I1334" s="250"/>
      <c r="J1334" s="246"/>
      <c r="K1334" s="246"/>
      <c r="L1334" s="251"/>
      <c r="M1334" s="252"/>
      <c r="N1334" s="253"/>
      <c r="O1334" s="253"/>
      <c r="P1334" s="253"/>
      <c r="Q1334" s="253"/>
      <c r="R1334" s="253"/>
      <c r="S1334" s="253"/>
      <c r="T1334" s="254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55" t="s">
        <v>153</v>
      </c>
      <c r="AU1334" s="255" t="s">
        <v>87</v>
      </c>
      <c r="AV1334" s="14" t="s">
        <v>87</v>
      </c>
      <c r="AW1334" s="14" t="s">
        <v>39</v>
      </c>
      <c r="AX1334" s="14" t="s">
        <v>78</v>
      </c>
      <c r="AY1334" s="255" t="s">
        <v>141</v>
      </c>
    </row>
    <row r="1335" s="13" customFormat="1">
      <c r="A1335" s="13"/>
      <c r="B1335" s="234"/>
      <c r="C1335" s="235"/>
      <c r="D1335" s="236" t="s">
        <v>153</v>
      </c>
      <c r="E1335" s="237" t="s">
        <v>32</v>
      </c>
      <c r="F1335" s="238" t="s">
        <v>217</v>
      </c>
      <c r="G1335" s="235"/>
      <c r="H1335" s="237" t="s">
        <v>32</v>
      </c>
      <c r="I1335" s="239"/>
      <c r="J1335" s="235"/>
      <c r="K1335" s="235"/>
      <c r="L1335" s="240"/>
      <c r="M1335" s="241"/>
      <c r="N1335" s="242"/>
      <c r="O1335" s="242"/>
      <c r="P1335" s="242"/>
      <c r="Q1335" s="242"/>
      <c r="R1335" s="242"/>
      <c r="S1335" s="242"/>
      <c r="T1335" s="243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44" t="s">
        <v>153</v>
      </c>
      <c r="AU1335" s="244" t="s">
        <v>87</v>
      </c>
      <c r="AV1335" s="13" t="s">
        <v>85</v>
      </c>
      <c r="AW1335" s="13" t="s">
        <v>39</v>
      </c>
      <c r="AX1335" s="13" t="s">
        <v>78</v>
      </c>
      <c r="AY1335" s="244" t="s">
        <v>141</v>
      </c>
    </row>
    <row r="1336" s="14" customFormat="1">
      <c r="A1336" s="14"/>
      <c r="B1336" s="245"/>
      <c r="C1336" s="246"/>
      <c r="D1336" s="236" t="s">
        <v>153</v>
      </c>
      <c r="E1336" s="247" t="s">
        <v>32</v>
      </c>
      <c r="F1336" s="248" t="s">
        <v>535</v>
      </c>
      <c r="G1336" s="246"/>
      <c r="H1336" s="249">
        <v>2.7610000000000001</v>
      </c>
      <c r="I1336" s="250"/>
      <c r="J1336" s="246"/>
      <c r="K1336" s="246"/>
      <c r="L1336" s="251"/>
      <c r="M1336" s="252"/>
      <c r="N1336" s="253"/>
      <c r="O1336" s="253"/>
      <c r="P1336" s="253"/>
      <c r="Q1336" s="253"/>
      <c r="R1336" s="253"/>
      <c r="S1336" s="253"/>
      <c r="T1336" s="254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5" t="s">
        <v>153</v>
      </c>
      <c r="AU1336" s="255" t="s">
        <v>87</v>
      </c>
      <c r="AV1336" s="14" t="s">
        <v>87</v>
      </c>
      <c r="AW1336" s="14" t="s">
        <v>39</v>
      </c>
      <c r="AX1336" s="14" t="s">
        <v>78</v>
      </c>
      <c r="AY1336" s="255" t="s">
        <v>141</v>
      </c>
    </row>
    <row r="1337" s="13" customFormat="1">
      <c r="A1337" s="13"/>
      <c r="B1337" s="234"/>
      <c r="C1337" s="235"/>
      <c r="D1337" s="236" t="s">
        <v>153</v>
      </c>
      <c r="E1337" s="237" t="s">
        <v>32</v>
      </c>
      <c r="F1337" s="238" t="s">
        <v>219</v>
      </c>
      <c r="G1337" s="235"/>
      <c r="H1337" s="237" t="s">
        <v>32</v>
      </c>
      <c r="I1337" s="239"/>
      <c r="J1337" s="235"/>
      <c r="K1337" s="235"/>
      <c r="L1337" s="240"/>
      <c r="M1337" s="241"/>
      <c r="N1337" s="242"/>
      <c r="O1337" s="242"/>
      <c r="P1337" s="242"/>
      <c r="Q1337" s="242"/>
      <c r="R1337" s="242"/>
      <c r="S1337" s="242"/>
      <c r="T1337" s="243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44" t="s">
        <v>153</v>
      </c>
      <c r="AU1337" s="244" t="s">
        <v>87</v>
      </c>
      <c r="AV1337" s="13" t="s">
        <v>85</v>
      </c>
      <c r="AW1337" s="13" t="s">
        <v>39</v>
      </c>
      <c r="AX1337" s="13" t="s">
        <v>78</v>
      </c>
      <c r="AY1337" s="244" t="s">
        <v>141</v>
      </c>
    </row>
    <row r="1338" s="14" customFormat="1">
      <c r="A1338" s="14"/>
      <c r="B1338" s="245"/>
      <c r="C1338" s="246"/>
      <c r="D1338" s="236" t="s">
        <v>153</v>
      </c>
      <c r="E1338" s="247" t="s">
        <v>32</v>
      </c>
      <c r="F1338" s="248" t="s">
        <v>536</v>
      </c>
      <c r="G1338" s="246"/>
      <c r="H1338" s="249">
        <v>1.77</v>
      </c>
      <c r="I1338" s="250"/>
      <c r="J1338" s="246"/>
      <c r="K1338" s="246"/>
      <c r="L1338" s="251"/>
      <c r="M1338" s="252"/>
      <c r="N1338" s="253"/>
      <c r="O1338" s="253"/>
      <c r="P1338" s="253"/>
      <c r="Q1338" s="253"/>
      <c r="R1338" s="253"/>
      <c r="S1338" s="253"/>
      <c r="T1338" s="254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5" t="s">
        <v>153</v>
      </c>
      <c r="AU1338" s="255" t="s">
        <v>87</v>
      </c>
      <c r="AV1338" s="14" t="s">
        <v>87</v>
      </c>
      <c r="AW1338" s="14" t="s">
        <v>39</v>
      </c>
      <c r="AX1338" s="14" t="s">
        <v>78</v>
      </c>
      <c r="AY1338" s="255" t="s">
        <v>141</v>
      </c>
    </row>
    <row r="1339" s="15" customFormat="1">
      <c r="A1339" s="15"/>
      <c r="B1339" s="256"/>
      <c r="C1339" s="257"/>
      <c r="D1339" s="236" t="s">
        <v>153</v>
      </c>
      <c r="E1339" s="258" t="s">
        <v>32</v>
      </c>
      <c r="F1339" s="259" t="s">
        <v>223</v>
      </c>
      <c r="G1339" s="257"/>
      <c r="H1339" s="260">
        <v>119.734</v>
      </c>
      <c r="I1339" s="261"/>
      <c r="J1339" s="257"/>
      <c r="K1339" s="257"/>
      <c r="L1339" s="262"/>
      <c r="M1339" s="263"/>
      <c r="N1339" s="264"/>
      <c r="O1339" s="264"/>
      <c r="P1339" s="264"/>
      <c r="Q1339" s="264"/>
      <c r="R1339" s="264"/>
      <c r="S1339" s="264"/>
      <c r="T1339" s="265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15"/>
      <c r="AT1339" s="266" t="s">
        <v>153</v>
      </c>
      <c r="AU1339" s="266" t="s">
        <v>87</v>
      </c>
      <c r="AV1339" s="15" t="s">
        <v>149</v>
      </c>
      <c r="AW1339" s="15" t="s">
        <v>39</v>
      </c>
      <c r="AX1339" s="15" t="s">
        <v>85</v>
      </c>
      <c r="AY1339" s="266" t="s">
        <v>141</v>
      </c>
    </row>
    <row r="1340" s="2" customFormat="1" ht="21.75" customHeight="1">
      <c r="A1340" s="42"/>
      <c r="B1340" s="43"/>
      <c r="C1340" s="278" t="s">
        <v>1076</v>
      </c>
      <c r="D1340" s="278" t="s">
        <v>305</v>
      </c>
      <c r="E1340" s="279" t="s">
        <v>1077</v>
      </c>
      <c r="F1340" s="280" t="s">
        <v>1078</v>
      </c>
      <c r="G1340" s="281" t="s">
        <v>1026</v>
      </c>
      <c r="H1340" s="282">
        <v>3</v>
      </c>
      <c r="I1340" s="283"/>
      <c r="J1340" s="284">
        <f>ROUND(I1340*H1340,2)</f>
        <v>0</v>
      </c>
      <c r="K1340" s="280" t="s">
        <v>32</v>
      </c>
      <c r="L1340" s="285"/>
      <c r="M1340" s="286" t="s">
        <v>32</v>
      </c>
      <c r="N1340" s="287" t="s">
        <v>49</v>
      </c>
      <c r="O1340" s="88"/>
      <c r="P1340" s="225">
        <f>O1340*H1340</f>
        <v>0</v>
      </c>
      <c r="Q1340" s="225">
        <v>0.048370000000000003</v>
      </c>
      <c r="R1340" s="225">
        <f>Q1340*H1340</f>
        <v>0.14511000000000002</v>
      </c>
      <c r="S1340" s="225">
        <v>0</v>
      </c>
      <c r="T1340" s="226">
        <f>S1340*H1340</f>
        <v>0</v>
      </c>
      <c r="U1340" s="42"/>
      <c r="V1340" s="42"/>
      <c r="W1340" s="42"/>
      <c r="X1340" s="42"/>
      <c r="Y1340" s="42"/>
      <c r="Z1340" s="42"/>
      <c r="AA1340" s="42"/>
      <c r="AB1340" s="42"/>
      <c r="AC1340" s="42"/>
      <c r="AD1340" s="42"/>
      <c r="AE1340" s="42"/>
      <c r="AR1340" s="227" t="s">
        <v>522</v>
      </c>
      <c r="AT1340" s="227" t="s">
        <v>305</v>
      </c>
      <c r="AU1340" s="227" t="s">
        <v>87</v>
      </c>
      <c r="AY1340" s="20" t="s">
        <v>141</v>
      </c>
      <c r="BE1340" s="228">
        <f>IF(N1340="základní",J1340,0)</f>
        <v>0</v>
      </c>
      <c r="BF1340" s="228">
        <f>IF(N1340="snížená",J1340,0)</f>
        <v>0</v>
      </c>
      <c r="BG1340" s="228">
        <f>IF(N1340="zákl. přenesená",J1340,0)</f>
        <v>0</v>
      </c>
      <c r="BH1340" s="228">
        <f>IF(N1340="sníž. přenesená",J1340,0)</f>
        <v>0</v>
      </c>
      <c r="BI1340" s="228">
        <f>IF(N1340="nulová",J1340,0)</f>
        <v>0</v>
      </c>
      <c r="BJ1340" s="20" t="s">
        <v>85</v>
      </c>
      <c r="BK1340" s="228">
        <f>ROUND(I1340*H1340,2)</f>
        <v>0</v>
      </c>
      <c r="BL1340" s="20" t="s">
        <v>355</v>
      </c>
      <c r="BM1340" s="227" t="s">
        <v>1079</v>
      </c>
    </row>
    <row r="1341" s="13" customFormat="1">
      <c r="A1341" s="13"/>
      <c r="B1341" s="234"/>
      <c r="C1341" s="235"/>
      <c r="D1341" s="236" t="s">
        <v>153</v>
      </c>
      <c r="E1341" s="237" t="s">
        <v>32</v>
      </c>
      <c r="F1341" s="238" t="s">
        <v>309</v>
      </c>
      <c r="G1341" s="235"/>
      <c r="H1341" s="237" t="s">
        <v>32</v>
      </c>
      <c r="I1341" s="239"/>
      <c r="J1341" s="235"/>
      <c r="K1341" s="235"/>
      <c r="L1341" s="240"/>
      <c r="M1341" s="241"/>
      <c r="N1341" s="242"/>
      <c r="O1341" s="242"/>
      <c r="P1341" s="242"/>
      <c r="Q1341" s="242"/>
      <c r="R1341" s="242"/>
      <c r="S1341" s="242"/>
      <c r="T1341" s="243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4" t="s">
        <v>153</v>
      </c>
      <c r="AU1341" s="244" t="s">
        <v>87</v>
      </c>
      <c r="AV1341" s="13" t="s">
        <v>85</v>
      </c>
      <c r="AW1341" s="13" t="s">
        <v>39</v>
      </c>
      <c r="AX1341" s="13" t="s">
        <v>78</v>
      </c>
      <c r="AY1341" s="244" t="s">
        <v>141</v>
      </c>
    </row>
    <row r="1342" s="14" customFormat="1">
      <c r="A1342" s="14"/>
      <c r="B1342" s="245"/>
      <c r="C1342" s="246"/>
      <c r="D1342" s="236" t="s">
        <v>153</v>
      </c>
      <c r="E1342" s="247" t="s">
        <v>32</v>
      </c>
      <c r="F1342" s="248" t="s">
        <v>230</v>
      </c>
      <c r="G1342" s="246"/>
      <c r="H1342" s="249">
        <v>3</v>
      </c>
      <c r="I1342" s="250"/>
      <c r="J1342" s="246"/>
      <c r="K1342" s="246"/>
      <c r="L1342" s="251"/>
      <c r="M1342" s="252"/>
      <c r="N1342" s="253"/>
      <c r="O1342" s="253"/>
      <c r="P1342" s="253"/>
      <c r="Q1342" s="253"/>
      <c r="R1342" s="253"/>
      <c r="S1342" s="253"/>
      <c r="T1342" s="254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5" t="s">
        <v>153</v>
      </c>
      <c r="AU1342" s="255" t="s">
        <v>87</v>
      </c>
      <c r="AV1342" s="14" t="s">
        <v>87</v>
      </c>
      <c r="AW1342" s="14" t="s">
        <v>39</v>
      </c>
      <c r="AX1342" s="14" t="s">
        <v>85</v>
      </c>
      <c r="AY1342" s="255" t="s">
        <v>141</v>
      </c>
    </row>
    <row r="1343" s="2" customFormat="1" ht="21.75" customHeight="1">
      <c r="A1343" s="42"/>
      <c r="B1343" s="43"/>
      <c r="C1343" s="278" t="s">
        <v>1080</v>
      </c>
      <c r="D1343" s="278" t="s">
        <v>305</v>
      </c>
      <c r="E1343" s="279" t="s">
        <v>1081</v>
      </c>
      <c r="F1343" s="280" t="s">
        <v>1082</v>
      </c>
      <c r="G1343" s="281" t="s">
        <v>1026</v>
      </c>
      <c r="H1343" s="282">
        <v>15</v>
      </c>
      <c r="I1343" s="283"/>
      <c r="J1343" s="284">
        <f>ROUND(I1343*H1343,2)</f>
        <v>0</v>
      </c>
      <c r="K1343" s="280" t="s">
        <v>32</v>
      </c>
      <c r="L1343" s="285"/>
      <c r="M1343" s="286" t="s">
        <v>32</v>
      </c>
      <c r="N1343" s="287" t="s">
        <v>49</v>
      </c>
      <c r="O1343" s="88"/>
      <c r="P1343" s="225">
        <f>O1343*H1343</f>
        <v>0</v>
      </c>
      <c r="Q1343" s="225">
        <v>0.062880000000000005</v>
      </c>
      <c r="R1343" s="225">
        <f>Q1343*H1343</f>
        <v>0.94320000000000004</v>
      </c>
      <c r="S1343" s="225">
        <v>0</v>
      </c>
      <c r="T1343" s="226">
        <f>S1343*H1343</f>
        <v>0</v>
      </c>
      <c r="U1343" s="42"/>
      <c r="V1343" s="42"/>
      <c r="W1343" s="42"/>
      <c r="X1343" s="42"/>
      <c r="Y1343" s="42"/>
      <c r="Z1343" s="42"/>
      <c r="AA1343" s="42"/>
      <c r="AB1343" s="42"/>
      <c r="AC1343" s="42"/>
      <c r="AD1343" s="42"/>
      <c r="AE1343" s="42"/>
      <c r="AR1343" s="227" t="s">
        <v>522</v>
      </c>
      <c r="AT1343" s="227" t="s">
        <v>305</v>
      </c>
      <c r="AU1343" s="227" t="s">
        <v>87</v>
      </c>
      <c r="AY1343" s="20" t="s">
        <v>141</v>
      </c>
      <c r="BE1343" s="228">
        <f>IF(N1343="základní",J1343,0)</f>
        <v>0</v>
      </c>
      <c r="BF1343" s="228">
        <f>IF(N1343="snížená",J1343,0)</f>
        <v>0</v>
      </c>
      <c r="BG1343" s="228">
        <f>IF(N1343="zákl. přenesená",J1343,0)</f>
        <v>0</v>
      </c>
      <c r="BH1343" s="228">
        <f>IF(N1343="sníž. přenesená",J1343,0)</f>
        <v>0</v>
      </c>
      <c r="BI1343" s="228">
        <f>IF(N1343="nulová",J1343,0)</f>
        <v>0</v>
      </c>
      <c r="BJ1343" s="20" t="s">
        <v>85</v>
      </c>
      <c r="BK1343" s="228">
        <f>ROUND(I1343*H1343,2)</f>
        <v>0</v>
      </c>
      <c r="BL1343" s="20" t="s">
        <v>355</v>
      </c>
      <c r="BM1343" s="227" t="s">
        <v>1083</v>
      </c>
    </row>
    <row r="1344" s="13" customFormat="1">
      <c r="A1344" s="13"/>
      <c r="B1344" s="234"/>
      <c r="C1344" s="235"/>
      <c r="D1344" s="236" t="s">
        <v>153</v>
      </c>
      <c r="E1344" s="237" t="s">
        <v>32</v>
      </c>
      <c r="F1344" s="238" t="s">
        <v>309</v>
      </c>
      <c r="G1344" s="235"/>
      <c r="H1344" s="237" t="s">
        <v>32</v>
      </c>
      <c r="I1344" s="239"/>
      <c r="J1344" s="235"/>
      <c r="K1344" s="235"/>
      <c r="L1344" s="240"/>
      <c r="M1344" s="241"/>
      <c r="N1344" s="242"/>
      <c r="O1344" s="242"/>
      <c r="P1344" s="242"/>
      <c r="Q1344" s="242"/>
      <c r="R1344" s="242"/>
      <c r="S1344" s="242"/>
      <c r="T1344" s="243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4" t="s">
        <v>153</v>
      </c>
      <c r="AU1344" s="244" t="s">
        <v>87</v>
      </c>
      <c r="AV1344" s="13" t="s">
        <v>85</v>
      </c>
      <c r="AW1344" s="13" t="s">
        <v>39</v>
      </c>
      <c r="AX1344" s="13" t="s">
        <v>78</v>
      </c>
      <c r="AY1344" s="244" t="s">
        <v>141</v>
      </c>
    </row>
    <row r="1345" s="14" customFormat="1">
      <c r="A1345" s="14"/>
      <c r="B1345" s="245"/>
      <c r="C1345" s="246"/>
      <c r="D1345" s="236" t="s">
        <v>153</v>
      </c>
      <c r="E1345" s="247" t="s">
        <v>32</v>
      </c>
      <c r="F1345" s="248" t="s">
        <v>1084</v>
      </c>
      <c r="G1345" s="246"/>
      <c r="H1345" s="249">
        <v>15</v>
      </c>
      <c r="I1345" s="250"/>
      <c r="J1345" s="246"/>
      <c r="K1345" s="246"/>
      <c r="L1345" s="251"/>
      <c r="M1345" s="252"/>
      <c r="N1345" s="253"/>
      <c r="O1345" s="253"/>
      <c r="P1345" s="253"/>
      <c r="Q1345" s="253"/>
      <c r="R1345" s="253"/>
      <c r="S1345" s="253"/>
      <c r="T1345" s="254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5" t="s">
        <v>153</v>
      </c>
      <c r="AU1345" s="255" t="s">
        <v>87</v>
      </c>
      <c r="AV1345" s="14" t="s">
        <v>87</v>
      </c>
      <c r="AW1345" s="14" t="s">
        <v>39</v>
      </c>
      <c r="AX1345" s="14" t="s">
        <v>85</v>
      </c>
      <c r="AY1345" s="255" t="s">
        <v>141</v>
      </c>
    </row>
    <row r="1346" s="2" customFormat="1" ht="21.75" customHeight="1">
      <c r="A1346" s="42"/>
      <c r="B1346" s="43"/>
      <c r="C1346" s="278" t="s">
        <v>1085</v>
      </c>
      <c r="D1346" s="278" t="s">
        <v>305</v>
      </c>
      <c r="E1346" s="279" t="s">
        <v>1086</v>
      </c>
      <c r="F1346" s="280" t="s">
        <v>1087</v>
      </c>
      <c r="G1346" s="281" t="s">
        <v>1026</v>
      </c>
      <c r="H1346" s="282">
        <v>13</v>
      </c>
      <c r="I1346" s="283"/>
      <c r="J1346" s="284">
        <f>ROUND(I1346*H1346,2)</f>
        <v>0</v>
      </c>
      <c r="K1346" s="280" t="s">
        <v>32</v>
      </c>
      <c r="L1346" s="285"/>
      <c r="M1346" s="286" t="s">
        <v>32</v>
      </c>
      <c r="N1346" s="287" t="s">
        <v>49</v>
      </c>
      <c r="O1346" s="88"/>
      <c r="P1346" s="225">
        <f>O1346*H1346</f>
        <v>0</v>
      </c>
      <c r="Q1346" s="225">
        <v>0.051769999999999997</v>
      </c>
      <c r="R1346" s="225">
        <f>Q1346*H1346</f>
        <v>0.67301</v>
      </c>
      <c r="S1346" s="225">
        <v>0</v>
      </c>
      <c r="T1346" s="226">
        <f>S1346*H1346</f>
        <v>0</v>
      </c>
      <c r="U1346" s="42"/>
      <c r="V1346" s="42"/>
      <c r="W1346" s="42"/>
      <c r="X1346" s="42"/>
      <c r="Y1346" s="42"/>
      <c r="Z1346" s="42"/>
      <c r="AA1346" s="42"/>
      <c r="AB1346" s="42"/>
      <c r="AC1346" s="42"/>
      <c r="AD1346" s="42"/>
      <c r="AE1346" s="42"/>
      <c r="AR1346" s="227" t="s">
        <v>522</v>
      </c>
      <c r="AT1346" s="227" t="s">
        <v>305</v>
      </c>
      <c r="AU1346" s="227" t="s">
        <v>87</v>
      </c>
      <c r="AY1346" s="20" t="s">
        <v>141</v>
      </c>
      <c r="BE1346" s="228">
        <f>IF(N1346="základní",J1346,0)</f>
        <v>0</v>
      </c>
      <c r="BF1346" s="228">
        <f>IF(N1346="snížená",J1346,0)</f>
        <v>0</v>
      </c>
      <c r="BG1346" s="228">
        <f>IF(N1346="zákl. přenesená",J1346,0)</f>
        <v>0</v>
      </c>
      <c r="BH1346" s="228">
        <f>IF(N1346="sníž. přenesená",J1346,0)</f>
        <v>0</v>
      </c>
      <c r="BI1346" s="228">
        <f>IF(N1346="nulová",J1346,0)</f>
        <v>0</v>
      </c>
      <c r="BJ1346" s="20" t="s">
        <v>85</v>
      </c>
      <c r="BK1346" s="228">
        <f>ROUND(I1346*H1346,2)</f>
        <v>0</v>
      </c>
      <c r="BL1346" s="20" t="s">
        <v>355</v>
      </c>
      <c r="BM1346" s="227" t="s">
        <v>1088</v>
      </c>
    </row>
    <row r="1347" s="13" customFormat="1">
      <c r="A1347" s="13"/>
      <c r="B1347" s="234"/>
      <c r="C1347" s="235"/>
      <c r="D1347" s="236" t="s">
        <v>153</v>
      </c>
      <c r="E1347" s="237" t="s">
        <v>32</v>
      </c>
      <c r="F1347" s="238" t="s">
        <v>309</v>
      </c>
      <c r="G1347" s="235"/>
      <c r="H1347" s="237" t="s">
        <v>32</v>
      </c>
      <c r="I1347" s="239"/>
      <c r="J1347" s="235"/>
      <c r="K1347" s="235"/>
      <c r="L1347" s="240"/>
      <c r="M1347" s="241"/>
      <c r="N1347" s="242"/>
      <c r="O1347" s="242"/>
      <c r="P1347" s="242"/>
      <c r="Q1347" s="242"/>
      <c r="R1347" s="242"/>
      <c r="S1347" s="242"/>
      <c r="T1347" s="243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44" t="s">
        <v>153</v>
      </c>
      <c r="AU1347" s="244" t="s">
        <v>87</v>
      </c>
      <c r="AV1347" s="13" t="s">
        <v>85</v>
      </c>
      <c r="AW1347" s="13" t="s">
        <v>39</v>
      </c>
      <c r="AX1347" s="13" t="s">
        <v>78</v>
      </c>
      <c r="AY1347" s="244" t="s">
        <v>141</v>
      </c>
    </row>
    <row r="1348" s="14" customFormat="1">
      <c r="A1348" s="14"/>
      <c r="B1348" s="245"/>
      <c r="C1348" s="246"/>
      <c r="D1348" s="236" t="s">
        <v>153</v>
      </c>
      <c r="E1348" s="247" t="s">
        <v>32</v>
      </c>
      <c r="F1348" s="248" t="s">
        <v>1089</v>
      </c>
      <c r="G1348" s="246"/>
      <c r="H1348" s="249">
        <v>13</v>
      </c>
      <c r="I1348" s="250"/>
      <c r="J1348" s="246"/>
      <c r="K1348" s="246"/>
      <c r="L1348" s="251"/>
      <c r="M1348" s="252"/>
      <c r="N1348" s="253"/>
      <c r="O1348" s="253"/>
      <c r="P1348" s="253"/>
      <c r="Q1348" s="253"/>
      <c r="R1348" s="253"/>
      <c r="S1348" s="253"/>
      <c r="T1348" s="254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5" t="s">
        <v>153</v>
      </c>
      <c r="AU1348" s="255" t="s">
        <v>87</v>
      </c>
      <c r="AV1348" s="14" t="s">
        <v>87</v>
      </c>
      <c r="AW1348" s="14" t="s">
        <v>39</v>
      </c>
      <c r="AX1348" s="14" t="s">
        <v>85</v>
      </c>
      <c r="AY1348" s="255" t="s">
        <v>141</v>
      </c>
    </row>
    <row r="1349" s="2" customFormat="1" ht="21.75" customHeight="1">
      <c r="A1349" s="42"/>
      <c r="B1349" s="43"/>
      <c r="C1349" s="278" t="s">
        <v>1090</v>
      </c>
      <c r="D1349" s="278" t="s">
        <v>305</v>
      </c>
      <c r="E1349" s="279" t="s">
        <v>1091</v>
      </c>
      <c r="F1349" s="280" t="s">
        <v>1092</v>
      </c>
      <c r="G1349" s="281" t="s">
        <v>1026</v>
      </c>
      <c r="H1349" s="282">
        <v>2</v>
      </c>
      <c r="I1349" s="283"/>
      <c r="J1349" s="284">
        <f>ROUND(I1349*H1349,2)</f>
        <v>0</v>
      </c>
      <c r="K1349" s="280" t="s">
        <v>32</v>
      </c>
      <c r="L1349" s="285"/>
      <c r="M1349" s="286" t="s">
        <v>32</v>
      </c>
      <c r="N1349" s="287" t="s">
        <v>49</v>
      </c>
      <c r="O1349" s="88"/>
      <c r="P1349" s="225">
        <f>O1349*H1349</f>
        <v>0</v>
      </c>
      <c r="Q1349" s="225">
        <v>0.04827</v>
      </c>
      <c r="R1349" s="225">
        <f>Q1349*H1349</f>
        <v>0.096540000000000001</v>
      </c>
      <c r="S1349" s="225">
        <v>0</v>
      </c>
      <c r="T1349" s="226">
        <f>S1349*H1349</f>
        <v>0</v>
      </c>
      <c r="U1349" s="42"/>
      <c r="V1349" s="42"/>
      <c r="W1349" s="42"/>
      <c r="X1349" s="42"/>
      <c r="Y1349" s="42"/>
      <c r="Z1349" s="42"/>
      <c r="AA1349" s="42"/>
      <c r="AB1349" s="42"/>
      <c r="AC1349" s="42"/>
      <c r="AD1349" s="42"/>
      <c r="AE1349" s="42"/>
      <c r="AR1349" s="227" t="s">
        <v>522</v>
      </c>
      <c r="AT1349" s="227" t="s">
        <v>305</v>
      </c>
      <c r="AU1349" s="227" t="s">
        <v>87</v>
      </c>
      <c r="AY1349" s="20" t="s">
        <v>141</v>
      </c>
      <c r="BE1349" s="228">
        <f>IF(N1349="základní",J1349,0)</f>
        <v>0</v>
      </c>
      <c r="BF1349" s="228">
        <f>IF(N1349="snížená",J1349,0)</f>
        <v>0</v>
      </c>
      <c r="BG1349" s="228">
        <f>IF(N1349="zákl. přenesená",J1349,0)</f>
        <v>0</v>
      </c>
      <c r="BH1349" s="228">
        <f>IF(N1349="sníž. přenesená",J1349,0)</f>
        <v>0</v>
      </c>
      <c r="BI1349" s="228">
        <f>IF(N1349="nulová",J1349,0)</f>
        <v>0</v>
      </c>
      <c r="BJ1349" s="20" t="s">
        <v>85</v>
      </c>
      <c r="BK1349" s="228">
        <f>ROUND(I1349*H1349,2)</f>
        <v>0</v>
      </c>
      <c r="BL1349" s="20" t="s">
        <v>355</v>
      </c>
      <c r="BM1349" s="227" t="s">
        <v>1093</v>
      </c>
    </row>
    <row r="1350" s="13" customFormat="1">
      <c r="A1350" s="13"/>
      <c r="B1350" s="234"/>
      <c r="C1350" s="235"/>
      <c r="D1350" s="236" t="s">
        <v>153</v>
      </c>
      <c r="E1350" s="237" t="s">
        <v>32</v>
      </c>
      <c r="F1350" s="238" t="s">
        <v>309</v>
      </c>
      <c r="G1350" s="235"/>
      <c r="H1350" s="237" t="s">
        <v>32</v>
      </c>
      <c r="I1350" s="239"/>
      <c r="J1350" s="235"/>
      <c r="K1350" s="235"/>
      <c r="L1350" s="240"/>
      <c r="M1350" s="241"/>
      <c r="N1350" s="242"/>
      <c r="O1350" s="242"/>
      <c r="P1350" s="242"/>
      <c r="Q1350" s="242"/>
      <c r="R1350" s="242"/>
      <c r="S1350" s="242"/>
      <c r="T1350" s="243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44" t="s">
        <v>153</v>
      </c>
      <c r="AU1350" s="244" t="s">
        <v>87</v>
      </c>
      <c r="AV1350" s="13" t="s">
        <v>85</v>
      </c>
      <c r="AW1350" s="13" t="s">
        <v>39</v>
      </c>
      <c r="AX1350" s="13" t="s">
        <v>78</v>
      </c>
      <c r="AY1350" s="244" t="s">
        <v>141</v>
      </c>
    </row>
    <row r="1351" s="14" customFormat="1">
      <c r="A1351" s="14"/>
      <c r="B1351" s="245"/>
      <c r="C1351" s="246"/>
      <c r="D1351" s="236" t="s">
        <v>153</v>
      </c>
      <c r="E1351" s="247" t="s">
        <v>32</v>
      </c>
      <c r="F1351" s="248" t="s">
        <v>87</v>
      </c>
      <c r="G1351" s="246"/>
      <c r="H1351" s="249">
        <v>2</v>
      </c>
      <c r="I1351" s="250"/>
      <c r="J1351" s="246"/>
      <c r="K1351" s="246"/>
      <c r="L1351" s="251"/>
      <c r="M1351" s="252"/>
      <c r="N1351" s="253"/>
      <c r="O1351" s="253"/>
      <c r="P1351" s="253"/>
      <c r="Q1351" s="253"/>
      <c r="R1351" s="253"/>
      <c r="S1351" s="253"/>
      <c r="T1351" s="254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5" t="s">
        <v>153</v>
      </c>
      <c r="AU1351" s="255" t="s">
        <v>87</v>
      </c>
      <c r="AV1351" s="14" t="s">
        <v>87</v>
      </c>
      <c r="AW1351" s="14" t="s">
        <v>39</v>
      </c>
      <c r="AX1351" s="14" t="s">
        <v>85</v>
      </c>
      <c r="AY1351" s="255" t="s">
        <v>141</v>
      </c>
    </row>
    <row r="1352" s="2" customFormat="1" ht="21.75" customHeight="1">
      <c r="A1352" s="42"/>
      <c r="B1352" s="43"/>
      <c r="C1352" s="278" t="s">
        <v>1094</v>
      </c>
      <c r="D1352" s="278" t="s">
        <v>305</v>
      </c>
      <c r="E1352" s="279" t="s">
        <v>1095</v>
      </c>
      <c r="F1352" s="280" t="s">
        <v>1096</v>
      </c>
      <c r="G1352" s="281" t="s">
        <v>1026</v>
      </c>
      <c r="H1352" s="282">
        <v>1</v>
      </c>
      <c r="I1352" s="283"/>
      <c r="J1352" s="284">
        <f>ROUND(I1352*H1352,2)</f>
        <v>0</v>
      </c>
      <c r="K1352" s="280" t="s">
        <v>32</v>
      </c>
      <c r="L1352" s="285"/>
      <c r="M1352" s="286" t="s">
        <v>32</v>
      </c>
      <c r="N1352" s="287" t="s">
        <v>49</v>
      </c>
      <c r="O1352" s="88"/>
      <c r="P1352" s="225">
        <f>O1352*H1352</f>
        <v>0</v>
      </c>
      <c r="Q1352" s="225">
        <v>0.029860000000000001</v>
      </c>
      <c r="R1352" s="225">
        <f>Q1352*H1352</f>
        <v>0.029860000000000001</v>
      </c>
      <c r="S1352" s="225">
        <v>0</v>
      </c>
      <c r="T1352" s="226">
        <f>S1352*H1352</f>
        <v>0</v>
      </c>
      <c r="U1352" s="42"/>
      <c r="V1352" s="42"/>
      <c r="W1352" s="42"/>
      <c r="X1352" s="42"/>
      <c r="Y1352" s="42"/>
      <c r="Z1352" s="42"/>
      <c r="AA1352" s="42"/>
      <c r="AB1352" s="42"/>
      <c r="AC1352" s="42"/>
      <c r="AD1352" s="42"/>
      <c r="AE1352" s="42"/>
      <c r="AR1352" s="227" t="s">
        <v>522</v>
      </c>
      <c r="AT1352" s="227" t="s">
        <v>305</v>
      </c>
      <c r="AU1352" s="227" t="s">
        <v>87</v>
      </c>
      <c r="AY1352" s="20" t="s">
        <v>141</v>
      </c>
      <c r="BE1352" s="228">
        <f>IF(N1352="základní",J1352,0)</f>
        <v>0</v>
      </c>
      <c r="BF1352" s="228">
        <f>IF(N1352="snížená",J1352,0)</f>
        <v>0</v>
      </c>
      <c r="BG1352" s="228">
        <f>IF(N1352="zákl. přenesená",J1352,0)</f>
        <v>0</v>
      </c>
      <c r="BH1352" s="228">
        <f>IF(N1352="sníž. přenesená",J1352,0)</f>
        <v>0</v>
      </c>
      <c r="BI1352" s="228">
        <f>IF(N1352="nulová",J1352,0)</f>
        <v>0</v>
      </c>
      <c r="BJ1352" s="20" t="s">
        <v>85</v>
      </c>
      <c r="BK1352" s="228">
        <f>ROUND(I1352*H1352,2)</f>
        <v>0</v>
      </c>
      <c r="BL1352" s="20" t="s">
        <v>355</v>
      </c>
      <c r="BM1352" s="227" t="s">
        <v>1097</v>
      </c>
    </row>
    <row r="1353" s="13" customFormat="1">
      <c r="A1353" s="13"/>
      <c r="B1353" s="234"/>
      <c r="C1353" s="235"/>
      <c r="D1353" s="236" t="s">
        <v>153</v>
      </c>
      <c r="E1353" s="237" t="s">
        <v>32</v>
      </c>
      <c r="F1353" s="238" t="s">
        <v>309</v>
      </c>
      <c r="G1353" s="235"/>
      <c r="H1353" s="237" t="s">
        <v>32</v>
      </c>
      <c r="I1353" s="239"/>
      <c r="J1353" s="235"/>
      <c r="K1353" s="235"/>
      <c r="L1353" s="240"/>
      <c r="M1353" s="241"/>
      <c r="N1353" s="242"/>
      <c r="O1353" s="242"/>
      <c r="P1353" s="242"/>
      <c r="Q1353" s="242"/>
      <c r="R1353" s="242"/>
      <c r="S1353" s="242"/>
      <c r="T1353" s="243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4" t="s">
        <v>153</v>
      </c>
      <c r="AU1353" s="244" t="s">
        <v>87</v>
      </c>
      <c r="AV1353" s="13" t="s">
        <v>85</v>
      </c>
      <c r="AW1353" s="13" t="s">
        <v>39</v>
      </c>
      <c r="AX1353" s="13" t="s">
        <v>78</v>
      </c>
      <c r="AY1353" s="244" t="s">
        <v>141</v>
      </c>
    </row>
    <row r="1354" s="14" customFormat="1">
      <c r="A1354" s="14"/>
      <c r="B1354" s="245"/>
      <c r="C1354" s="246"/>
      <c r="D1354" s="236" t="s">
        <v>153</v>
      </c>
      <c r="E1354" s="247" t="s">
        <v>32</v>
      </c>
      <c r="F1354" s="248" t="s">
        <v>85</v>
      </c>
      <c r="G1354" s="246"/>
      <c r="H1354" s="249">
        <v>1</v>
      </c>
      <c r="I1354" s="250"/>
      <c r="J1354" s="246"/>
      <c r="K1354" s="246"/>
      <c r="L1354" s="251"/>
      <c r="M1354" s="252"/>
      <c r="N1354" s="253"/>
      <c r="O1354" s="253"/>
      <c r="P1354" s="253"/>
      <c r="Q1354" s="253"/>
      <c r="R1354" s="253"/>
      <c r="S1354" s="253"/>
      <c r="T1354" s="254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5" t="s">
        <v>153</v>
      </c>
      <c r="AU1354" s="255" t="s">
        <v>87</v>
      </c>
      <c r="AV1354" s="14" t="s">
        <v>87</v>
      </c>
      <c r="AW1354" s="14" t="s">
        <v>39</v>
      </c>
      <c r="AX1354" s="14" t="s">
        <v>85</v>
      </c>
      <c r="AY1354" s="255" t="s">
        <v>141</v>
      </c>
    </row>
    <row r="1355" s="2" customFormat="1" ht="21.75" customHeight="1">
      <c r="A1355" s="42"/>
      <c r="B1355" s="43"/>
      <c r="C1355" s="278" t="s">
        <v>1098</v>
      </c>
      <c r="D1355" s="278" t="s">
        <v>305</v>
      </c>
      <c r="E1355" s="279" t="s">
        <v>1099</v>
      </c>
      <c r="F1355" s="280" t="s">
        <v>1100</v>
      </c>
      <c r="G1355" s="281" t="s">
        <v>1026</v>
      </c>
      <c r="H1355" s="282">
        <v>6</v>
      </c>
      <c r="I1355" s="283"/>
      <c r="J1355" s="284">
        <f>ROUND(I1355*H1355,2)</f>
        <v>0</v>
      </c>
      <c r="K1355" s="280" t="s">
        <v>32</v>
      </c>
      <c r="L1355" s="285"/>
      <c r="M1355" s="286" t="s">
        <v>32</v>
      </c>
      <c r="N1355" s="287" t="s">
        <v>49</v>
      </c>
      <c r="O1355" s="88"/>
      <c r="P1355" s="225">
        <f>O1355*H1355</f>
        <v>0</v>
      </c>
      <c r="Q1355" s="225">
        <v>0.066299999999999998</v>
      </c>
      <c r="R1355" s="225">
        <f>Q1355*H1355</f>
        <v>0.39779999999999999</v>
      </c>
      <c r="S1355" s="225">
        <v>0</v>
      </c>
      <c r="T1355" s="226">
        <f>S1355*H1355</f>
        <v>0</v>
      </c>
      <c r="U1355" s="42"/>
      <c r="V1355" s="42"/>
      <c r="W1355" s="42"/>
      <c r="X1355" s="42"/>
      <c r="Y1355" s="42"/>
      <c r="Z1355" s="42"/>
      <c r="AA1355" s="42"/>
      <c r="AB1355" s="42"/>
      <c r="AC1355" s="42"/>
      <c r="AD1355" s="42"/>
      <c r="AE1355" s="42"/>
      <c r="AR1355" s="227" t="s">
        <v>522</v>
      </c>
      <c r="AT1355" s="227" t="s">
        <v>305</v>
      </c>
      <c r="AU1355" s="227" t="s">
        <v>87</v>
      </c>
      <c r="AY1355" s="20" t="s">
        <v>141</v>
      </c>
      <c r="BE1355" s="228">
        <f>IF(N1355="základní",J1355,0)</f>
        <v>0</v>
      </c>
      <c r="BF1355" s="228">
        <f>IF(N1355="snížená",J1355,0)</f>
        <v>0</v>
      </c>
      <c r="BG1355" s="228">
        <f>IF(N1355="zákl. přenesená",J1355,0)</f>
        <v>0</v>
      </c>
      <c r="BH1355" s="228">
        <f>IF(N1355="sníž. přenesená",J1355,0)</f>
        <v>0</v>
      </c>
      <c r="BI1355" s="228">
        <f>IF(N1355="nulová",J1355,0)</f>
        <v>0</v>
      </c>
      <c r="BJ1355" s="20" t="s">
        <v>85</v>
      </c>
      <c r="BK1355" s="228">
        <f>ROUND(I1355*H1355,2)</f>
        <v>0</v>
      </c>
      <c r="BL1355" s="20" t="s">
        <v>355</v>
      </c>
      <c r="BM1355" s="227" t="s">
        <v>1101</v>
      </c>
    </row>
    <row r="1356" s="13" customFormat="1">
      <c r="A1356" s="13"/>
      <c r="B1356" s="234"/>
      <c r="C1356" s="235"/>
      <c r="D1356" s="236" t="s">
        <v>153</v>
      </c>
      <c r="E1356" s="237" t="s">
        <v>32</v>
      </c>
      <c r="F1356" s="238" t="s">
        <v>309</v>
      </c>
      <c r="G1356" s="235"/>
      <c r="H1356" s="237" t="s">
        <v>32</v>
      </c>
      <c r="I1356" s="239"/>
      <c r="J1356" s="235"/>
      <c r="K1356" s="235"/>
      <c r="L1356" s="240"/>
      <c r="M1356" s="241"/>
      <c r="N1356" s="242"/>
      <c r="O1356" s="242"/>
      <c r="P1356" s="242"/>
      <c r="Q1356" s="242"/>
      <c r="R1356" s="242"/>
      <c r="S1356" s="242"/>
      <c r="T1356" s="243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44" t="s">
        <v>153</v>
      </c>
      <c r="AU1356" s="244" t="s">
        <v>87</v>
      </c>
      <c r="AV1356" s="13" t="s">
        <v>85</v>
      </c>
      <c r="AW1356" s="13" t="s">
        <v>39</v>
      </c>
      <c r="AX1356" s="13" t="s">
        <v>78</v>
      </c>
      <c r="AY1356" s="244" t="s">
        <v>141</v>
      </c>
    </row>
    <row r="1357" s="14" customFormat="1">
      <c r="A1357" s="14"/>
      <c r="B1357" s="245"/>
      <c r="C1357" s="246"/>
      <c r="D1357" s="236" t="s">
        <v>153</v>
      </c>
      <c r="E1357" s="247" t="s">
        <v>32</v>
      </c>
      <c r="F1357" s="248" t="s">
        <v>247</v>
      </c>
      <c r="G1357" s="246"/>
      <c r="H1357" s="249">
        <v>6</v>
      </c>
      <c r="I1357" s="250"/>
      <c r="J1357" s="246"/>
      <c r="K1357" s="246"/>
      <c r="L1357" s="251"/>
      <c r="M1357" s="252"/>
      <c r="N1357" s="253"/>
      <c r="O1357" s="253"/>
      <c r="P1357" s="253"/>
      <c r="Q1357" s="253"/>
      <c r="R1357" s="253"/>
      <c r="S1357" s="253"/>
      <c r="T1357" s="254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5" t="s">
        <v>153</v>
      </c>
      <c r="AU1357" s="255" t="s">
        <v>87</v>
      </c>
      <c r="AV1357" s="14" t="s">
        <v>87</v>
      </c>
      <c r="AW1357" s="14" t="s">
        <v>39</v>
      </c>
      <c r="AX1357" s="14" t="s">
        <v>85</v>
      </c>
      <c r="AY1357" s="255" t="s">
        <v>141</v>
      </c>
    </row>
    <row r="1358" s="2" customFormat="1" ht="21.75" customHeight="1">
      <c r="A1358" s="42"/>
      <c r="B1358" s="43"/>
      <c r="C1358" s="278" t="s">
        <v>1102</v>
      </c>
      <c r="D1358" s="278" t="s">
        <v>305</v>
      </c>
      <c r="E1358" s="279" t="s">
        <v>1103</v>
      </c>
      <c r="F1358" s="280" t="s">
        <v>1104</v>
      </c>
      <c r="G1358" s="281" t="s">
        <v>1026</v>
      </c>
      <c r="H1358" s="282">
        <v>2</v>
      </c>
      <c r="I1358" s="283"/>
      <c r="J1358" s="284">
        <f>ROUND(I1358*H1358,2)</f>
        <v>0</v>
      </c>
      <c r="K1358" s="280" t="s">
        <v>32</v>
      </c>
      <c r="L1358" s="285"/>
      <c r="M1358" s="286" t="s">
        <v>32</v>
      </c>
      <c r="N1358" s="287" t="s">
        <v>49</v>
      </c>
      <c r="O1358" s="88"/>
      <c r="P1358" s="225">
        <f>O1358*H1358</f>
        <v>0</v>
      </c>
      <c r="Q1358" s="225">
        <v>0.030259999999999999</v>
      </c>
      <c r="R1358" s="225">
        <f>Q1358*H1358</f>
        <v>0.060519999999999997</v>
      </c>
      <c r="S1358" s="225">
        <v>0</v>
      </c>
      <c r="T1358" s="226">
        <f>S1358*H1358</f>
        <v>0</v>
      </c>
      <c r="U1358" s="42"/>
      <c r="V1358" s="42"/>
      <c r="W1358" s="42"/>
      <c r="X1358" s="42"/>
      <c r="Y1358" s="42"/>
      <c r="Z1358" s="42"/>
      <c r="AA1358" s="42"/>
      <c r="AB1358" s="42"/>
      <c r="AC1358" s="42"/>
      <c r="AD1358" s="42"/>
      <c r="AE1358" s="42"/>
      <c r="AR1358" s="227" t="s">
        <v>522</v>
      </c>
      <c r="AT1358" s="227" t="s">
        <v>305</v>
      </c>
      <c r="AU1358" s="227" t="s">
        <v>87</v>
      </c>
      <c r="AY1358" s="20" t="s">
        <v>141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20" t="s">
        <v>85</v>
      </c>
      <c r="BK1358" s="228">
        <f>ROUND(I1358*H1358,2)</f>
        <v>0</v>
      </c>
      <c r="BL1358" s="20" t="s">
        <v>355</v>
      </c>
      <c r="BM1358" s="227" t="s">
        <v>1105</v>
      </c>
    </row>
    <row r="1359" s="13" customFormat="1">
      <c r="A1359" s="13"/>
      <c r="B1359" s="234"/>
      <c r="C1359" s="235"/>
      <c r="D1359" s="236" t="s">
        <v>153</v>
      </c>
      <c r="E1359" s="237" t="s">
        <v>32</v>
      </c>
      <c r="F1359" s="238" t="s">
        <v>309</v>
      </c>
      <c r="G1359" s="235"/>
      <c r="H1359" s="237" t="s">
        <v>32</v>
      </c>
      <c r="I1359" s="239"/>
      <c r="J1359" s="235"/>
      <c r="K1359" s="235"/>
      <c r="L1359" s="240"/>
      <c r="M1359" s="241"/>
      <c r="N1359" s="242"/>
      <c r="O1359" s="242"/>
      <c r="P1359" s="242"/>
      <c r="Q1359" s="242"/>
      <c r="R1359" s="242"/>
      <c r="S1359" s="242"/>
      <c r="T1359" s="243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4" t="s">
        <v>153</v>
      </c>
      <c r="AU1359" s="244" t="s">
        <v>87</v>
      </c>
      <c r="AV1359" s="13" t="s">
        <v>85</v>
      </c>
      <c r="AW1359" s="13" t="s">
        <v>39</v>
      </c>
      <c r="AX1359" s="13" t="s">
        <v>78</v>
      </c>
      <c r="AY1359" s="244" t="s">
        <v>141</v>
      </c>
    </row>
    <row r="1360" s="14" customFormat="1">
      <c r="A1360" s="14"/>
      <c r="B1360" s="245"/>
      <c r="C1360" s="246"/>
      <c r="D1360" s="236" t="s">
        <v>153</v>
      </c>
      <c r="E1360" s="247" t="s">
        <v>32</v>
      </c>
      <c r="F1360" s="248" t="s">
        <v>87</v>
      </c>
      <c r="G1360" s="246"/>
      <c r="H1360" s="249">
        <v>2</v>
      </c>
      <c r="I1360" s="250"/>
      <c r="J1360" s="246"/>
      <c r="K1360" s="246"/>
      <c r="L1360" s="251"/>
      <c r="M1360" s="252"/>
      <c r="N1360" s="253"/>
      <c r="O1360" s="253"/>
      <c r="P1360" s="253"/>
      <c r="Q1360" s="253"/>
      <c r="R1360" s="253"/>
      <c r="S1360" s="253"/>
      <c r="T1360" s="254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5" t="s">
        <v>153</v>
      </c>
      <c r="AU1360" s="255" t="s">
        <v>87</v>
      </c>
      <c r="AV1360" s="14" t="s">
        <v>87</v>
      </c>
      <c r="AW1360" s="14" t="s">
        <v>39</v>
      </c>
      <c r="AX1360" s="14" t="s">
        <v>85</v>
      </c>
      <c r="AY1360" s="255" t="s">
        <v>141</v>
      </c>
    </row>
    <row r="1361" s="2" customFormat="1" ht="21.75" customHeight="1">
      <c r="A1361" s="42"/>
      <c r="B1361" s="43"/>
      <c r="C1361" s="278" t="s">
        <v>1106</v>
      </c>
      <c r="D1361" s="278" t="s">
        <v>305</v>
      </c>
      <c r="E1361" s="279" t="s">
        <v>1107</v>
      </c>
      <c r="F1361" s="280" t="s">
        <v>1108</v>
      </c>
      <c r="G1361" s="281" t="s">
        <v>1026</v>
      </c>
      <c r="H1361" s="282">
        <v>5</v>
      </c>
      <c r="I1361" s="283"/>
      <c r="J1361" s="284">
        <f>ROUND(I1361*H1361,2)</f>
        <v>0</v>
      </c>
      <c r="K1361" s="280" t="s">
        <v>32</v>
      </c>
      <c r="L1361" s="285"/>
      <c r="M1361" s="286" t="s">
        <v>32</v>
      </c>
      <c r="N1361" s="287" t="s">
        <v>49</v>
      </c>
      <c r="O1361" s="88"/>
      <c r="P1361" s="225">
        <f>O1361*H1361</f>
        <v>0</v>
      </c>
      <c r="Q1361" s="225">
        <v>0.063200000000000006</v>
      </c>
      <c r="R1361" s="225">
        <f>Q1361*H1361</f>
        <v>0.31600000000000006</v>
      </c>
      <c r="S1361" s="225">
        <v>0</v>
      </c>
      <c r="T1361" s="226">
        <f>S1361*H1361</f>
        <v>0</v>
      </c>
      <c r="U1361" s="42"/>
      <c r="V1361" s="42"/>
      <c r="W1361" s="42"/>
      <c r="X1361" s="42"/>
      <c r="Y1361" s="42"/>
      <c r="Z1361" s="42"/>
      <c r="AA1361" s="42"/>
      <c r="AB1361" s="42"/>
      <c r="AC1361" s="42"/>
      <c r="AD1361" s="42"/>
      <c r="AE1361" s="42"/>
      <c r="AR1361" s="227" t="s">
        <v>522</v>
      </c>
      <c r="AT1361" s="227" t="s">
        <v>305</v>
      </c>
      <c r="AU1361" s="227" t="s">
        <v>87</v>
      </c>
      <c r="AY1361" s="20" t="s">
        <v>141</v>
      </c>
      <c r="BE1361" s="228">
        <f>IF(N1361="základní",J1361,0)</f>
        <v>0</v>
      </c>
      <c r="BF1361" s="228">
        <f>IF(N1361="snížená",J1361,0)</f>
        <v>0</v>
      </c>
      <c r="BG1361" s="228">
        <f>IF(N1361="zákl. přenesená",J1361,0)</f>
        <v>0</v>
      </c>
      <c r="BH1361" s="228">
        <f>IF(N1361="sníž. přenesená",J1361,0)</f>
        <v>0</v>
      </c>
      <c r="BI1361" s="228">
        <f>IF(N1361="nulová",J1361,0)</f>
        <v>0</v>
      </c>
      <c r="BJ1361" s="20" t="s">
        <v>85</v>
      </c>
      <c r="BK1361" s="228">
        <f>ROUND(I1361*H1361,2)</f>
        <v>0</v>
      </c>
      <c r="BL1361" s="20" t="s">
        <v>355</v>
      </c>
      <c r="BM1361" s="227" t="s">
        <v>1109</v>
      </c>
    </row>
    <row r="1362" s="13" customFormat="1">
      <c r="A1362" s="13"/>
      <c r="B1362" s="234"/>
      <c r="C1362" s="235"/>
      <c r="D1362" s="236" t="s">
        <v>153</v>
      </c>
      <c r="E1362" s="237" t="s">
        <v>32</v>
      </c>
      <c r="F1362" s="238" t="s">
        <v>309</v>
      </c>
      <c r="G1362" s="235"/>
      <c r="H1362" s="237" t="s">
        <v>32</v>
      </c>
      <c r="I1362" s="239"/>
      <c r="J1362" s="235"/>
      <c r="K1362" s="235"/>
      <c r="L1362" s="240"/>
      <c r="M1362" s="241"/>
      <c r="N1362" s="242"/>
      <c r="O1362" s="242"/>
      <c r="P1362" s="242"/>
      <c r="Q1362" s="242"/>
      <c r="R1362" s="242"/>
      <c r="S1362" s="242"/>
      <c r="T1362" s="243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4" t="s">
        <v>153</v>
      </c>
      <c r="AU1362" s="244" t="s">
        <v>87</v>
      </c>
      <c r="AV1362" s="13" t="s">
        <v>85</v>
      </c>
      <c r="AW1362" s="13" t="s">
        <v>39</v>
      </c>
      <c r="AX1362" s="13" t="s">
        <v>78</v>
      </c>
      <c r="AY1362" s="244" t="s">
        <v>141</v>
      </c>
    </row>
    <row r="1363" s="14" customFormat="1">
      <c r="A1363" s="14"/>
      <c r="B1363" s="245"/>
      <c r="C1363" s="246"/>
      <c r="D1363" s="236" t="s">
        <v>153</v>
      </c>
      <c r="E1363" s="247" t="s">
        <v>32</v>
      </c>
      <c r="F1363" s="248" t="s">
        <v>1110</v>
      </c>
      <c r="G1363" s="246"/>
      <c r="H1363" s="249">
        <v>5</v>
      </c>
      <c r="I1363" s="250"/>
      <c r="J1363" s="246"/>
      <c r="K1363" s="246"/>
      <c r="L1363" s="251"/>
      <c r="M1363" s="252"/>
      <c r="N1363" s="253"/>
      <c r="O1363" s="253"/>
      <c r="P1363" s="253"/>
      <c r="Q1363" s="253"/>
      <c r="R1363" s="253"/>
      <c r="S1363" s="253"/>
      <c r="T1363" s="254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5" t="s">
        <v>153</v>
      </c>
      <c r="AU1363" s="255" t="s">
        <v>87</v>
      </c>
      <c r="AV1363" s="14" t="s">
        <v>87</v>
      </c>
      <c r="AW1363" s="14" t="s">
        <v>39</v>
      </c>
      <c r="AX1363" s="14" t="s">
        <v>85</v>
      </c>
      <c r="AY1363" s="255" t="s">
        <v>141</v>
      </c>
    </row>
    <row r="1364" s="2" customFormat="1" ht="21.75" customHeight="1">
      <c r="A1364" s="42"/>
      <c r="B1364" s="43"/>
      <c r="C1364" s="278" t="s">
        <v>1111</v>
      </c>
      <c r="D1364" s="278" t="s">
        <v>305</v>
      </c>
      <c r="E1364" s="279" t="s">
        <v>1112</v>
      </c>
      <c r="F1364" s="280" t="s">
        <v>1113</v>
      </c>
      <c r="G1364" s="281" t="s">
        <v>1026</v>
      </c>
      <c r="H1364" s="282">
        <v>1</v>
      </c>
      <c r="I1364" s="283"/>
      <c r="J1364" s="284">
        <f>ROUND(I1364*H1364,2)</f>
        <v>0</v>
      </c>
      <c r="K1364" s="280" t="s">
        <v>32</v>
      </c>
      <c r="L1364" s="285"/>
      <c r="M1364" s="286" t="s">
        <v>32</v>
      </c>
      <c r="N1364" s="287" t="s">
        <v>49</v>
      </c>
      <c r="O1364" s="88"/>
      <c r="P1364" s="225">
        <f>O1364*H1364</f>
        <v>0</v>
      </c>
      <c r="Q1364" s="225">
        <v>0.048370000000000003</v>
      </c>
      <c r="R1364" s="225">
        <f>Q1364*H1364</f>
        <v>0.048370000000000003</v>
      </c>
      <c r="S1364" s="225">
        <v>0</v>
      </c>
      <c r="T1364" s="226">
        <f>S1364*H1364</f>
        <v>0</v>
      </c>
      <c r="U1364" s="42"/>
      <c r="V1364" s="42"/>
      <c r="W1364" s="42"/>
      <c r="X1364" s="42"/>
      <c r="Y1364" s="42"/>
      <c r="Z1364" s="42"/>
      <c r="AA1364" s="42"/>
      <c r="AB1364" s="42"/>
      <c r="AC1364" s="42"/>
      <c r="AD1364" s="42"/>
      <c r="AE1364" s="42"/>
      <c r="AR1364" s="227" t="s">
        <v>522</v>
      </c>
      <c r="AT1364" s="227" t="s">
        <v>305</v>
      </c>
      <c r="AU1364" s="227" t="s">
        <v>87</v>
      </c>
      <c r="AY1364" s="20" t="s">
        <v>141</v>
      </c>
      <c r="BE1364" s="228">
        <f>IF(N1364="základní",J1364,0)</f>
        <v>0</v>
      </c>
      <c r="BF1364" s="228">
        <f>IF(N1364="snížená",J1364,0)</f>
        <v>0</v>
      </c>
      <c r="BG1364" s="228">
        <f>IF(N1364="zákl. přenesená",J1364,0)</f>
        <v>0</v>
      </c>
      <c r="BH1364" s="228">
        <f>IF(N1364="sníž. přenesená",J1364,0)</f>
        <v>0</v>
      </c>
      <c r="BI1364" s="228">
        <f>IF(N1364="nulová",J1364,0)</f>
        <v>0</v>
      </c>
      <c r="BJ1364" s="20" t="s">
        <v>85</v>
      </c>
      <c r="BK1364" s="228">
        <f>ROUND(I1364*H1364,2)</f>
        <v>0</v>
      </c>
      <c r="BL1364" s="20" t="s">
        <v>355</v>
      </c>
      <c r="BM1364" s="227" t="s">
        <v>1114</v>
      </c>
    </row>
    <row r="1365" s="13" customFormat="1">
      <c r="A1365" s="13"/>
      <c r="B1365" s="234"/>
      <c r="C1365" s="235"/>
      <c r="D1365" s="236" t="s">
        <v>153</v>
      </c>
      <c r="E1365" s="237" t="s">
        <v>32</v>
      </c>
      <c r="F1365" s="238" t="s">
        <v>309</v>
      </c>
      <c r="G1365" s="235"/>
      <c r="H1365" s="237" t="s">
        <v>32</v>
      </c>
      <c r="I1365" s="239"/>
      <c r="J1365" s="235"/>
      <c r="K1365" s="235"/>
      <c r="L1365" s="240"/>
      <c r="M1365" s="241"/>
      <c r="N1365" s="242"/>
      <c r="O1365" s="242"/>
      <c r="P1365" s="242"/>
      <c r="Q1365" s="242"/>
      <c r="R1365" s="242"/>
      <c r="S1365" s="242"/>
      <c r="T1365" s="243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44" t="s">
        <v>153</v>
      </c>
      <c r="AU1365" s="244" t="s">
        <v>87</v>
      </c>
      <c r="AV1365" s="13" t="s">
        <v>85</v>
      </c>
      <c r="AW1365" s="13" t="s">
        <v>39</v>
      </c>
      <c r="AX1365" s="13" t="s">
        <v>78</v>
      </c>
      <c r="AY1365" s="244" t="s">
        <v>141</v>
      </c>
    </row>
    <row r="1366" s="14" customFormat="1">
      <c r="A1366" s="14"/>
      <c r="B1366" s="245"/>
      <c r="C1366" s="246"/>
      <c r="D1366" s="236" t="s">
        <v>153</v>
      </c>
      <c r="E1366" s="247" t="s">
        <v>32</v>
      </c>
      <c r="F1366" s="248" t="s">
        <v>85</v>
      </c>
      <c r="G1366" s="246"/>
      <c r="H1366" s="249">
        <v>1</v>
      </c>
      <c r="I1366" s="250"/>
      <c r="J1366" s="246"/>
      <c r="K1366" s="246"/>
      <c r="L1366" s="251"/>
      <c r="M1366" s="252"/>
      <c r="N1366" s="253"/>
      <c r="O1366" s="253"/>
      <c r="P1366" s="253"/>
      <c r="Q1366" s="253"/>
      <c r="R1366" s="253"/>
      <c r="S1366" s="253"/>
      <c r="T1366" s="254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5" t="s">
        <v>153</v>
      </c>
      <c r="AU1366" s="255" t="s">
        <v>87</v>
      </c>
      <c r="AV1366" s="14" t="s">
        <v>87</v>
      </c>
      <c r="AW1366" s="14" t="s">
        <v>39</v>
      </c>
      <c r="AX1366" s="14" t="s">
        <v>85</v>
      </c>
      <c r="AY1366" s="255" t="s">
        <v>141</v>
      </c>
    </row>
    <row r="1367" s="2" customFormat="1" ht="21.75" customHeight="1">
      <c r="A1367" s="42"/>
      <c r="B1367" s="43"/>
      <c r="C1367" s="278" t="s">
        <v>1115</v>
      </c>
      <c r="D1367" s="278" t="s">
        <v>305</v>
      </c>
      <c r="E1367" s="279" t="s">
        <v>1116</v>
      </c>
      <c r="F1367" s="280" t="s">
        <v>1117</v>
      </c>
      <c r="G1367" s="281" t="s">
        <v>1026</v>
      </c>
      <c r="H1367" s="282">
        <v>1</v>
      </c>
      <c r="I1367" s="283"/>
      <c r="J1367" s="284">
        <f>ROUND(I1367*H1367,2)</f>
        <v>0</v>
      </c>
      <c r="K1367" s="280" t="s">
        <v>32</v>
      </c>
      <c r="L1367" s="285"/>
      <c r="M1367" s="286" t="s">
        <v>32</v>
      </c>
      <c r="N1367" s="287" t="s">
        <v>49</v>
      </c>
      <c r="O1367" s="88"/>
      <c r="P1367" s="225">
        <f>O1367*H1367</f>
        <v>0</v>
      </c>
      <c r="Q1367" s="225">
        <v>0.058049999999999997</v>
      </c>
      <c r="R1367" s="225">
        <f>Q1367*H1367</f>
        <v>0.058049999999999997</v>
      </c>
      <c r="S1367" s="225">
        <v>0</v>
      </c>
      <c r="T1367" s="226">
        <f>S1367*H1367</f>
        <v>0</v>
      </c>
      <c r="U1367" s="42"/>
      <c r="V1367" s="42"/>
      <c r="W1367" s="42"/>
      <c r="X1367" s="42"/>
      <c r="Y1367" s="42"/>
      <c r="Z1367" s="42"/>
      <c r="AA1367" s="42"/>
      <c r="AB1367" s="42"/>
      <c r="AC1367" s="42"/>
      <c r="AD1367" s="42"/>
      <c r="AE1367" s="42"/>
      <c r="AR1367" s="227" t="s">
        <v>522</v>
      </c>
      <c r="AT1367" s="227" t="s">
        <v>305</v>
      </c>
      <c r="AU1367" s="227" t="s">
        <v>87</v>
      </c>
      <c r="AY1367" s="20" t="s">
        <v>141</v>
      </c>
      <c r="BE1367" s="228">
        <f>IF(N1367="základní",J1367,0)</f>
        <v>0</v>
      </c>
      <c r="BF1367" s="228">
        <f>IF(N1367="snížená",J1367,0)</f>
        <v>0</v>
      </c>
      <c r="BG1367" s="228">
        <f>IF(N1367="zákl. přenesená",J1367,0)</f>
        <v>0</v>
      </c>
      <c r="BH1367" s="228">
        <f>IF(N1367="sníž. přenesená",J1367,0)</f>
        <v>0</v>
      </c>
      <c r="BI1367" s="228">
        <f>IF(N1367="nulová",J1367,0)</f>
        <v>0</v>
      </c>
      <c r="BJ1367" s="20" t="s">
        <v>85</v>
      </c>
      <c r="BK1367" s="228">
        <f>ROUND(I1367*H1367,2)</f>
        <v>0</v>
      </c>
      <c r="BL1367" s="20" t="s">
        <v>355</v>
      </c>
      <c r="BM1367" s="227" t="s">
        <v>1118</v>
      </c>
    </row>
    <row r="1368" s="13" customFormat="1">
      <c r="A1368" s="13"/>
      <c r="B1368" s="234"/>
      <c r="C1368" s="235"/>
      <c r="D1368" s="236" t="s">
        <v>153</v>
      </c>
      <c r="E1368" s="237" t="s">
        <v>32</v>
      </c>
      <c r="F1368" s="238" t="s">
        <v>309</v>
      </c>
      <c r="G1368" s="235"/>
      <c r="H1368" s="237" t="s">
        <v>32</v>
      </c>
      <c r="I1368" s="239"/>
      <c r="J1368" s="235"/>
      <c r="K1368" s="235"/>
      <c r="L1368" s="240"/>
      <c r="M1368" s="241"/>
      <c r="N1368" s="242"/>
      <c r="O1368" s="242"/>
      <c r="P1368" s="242"/>
      <c r="Q1368" s="242"/>
      <c r="R1368" s="242"/>
      <c r="S1368" s="242"/>
      <c r="T1368" s="243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4" t="s">
        <v>153</v>
      </c>
      <c r="AU1368" s="244" t="s">
        <v>87</v>
      </c>
      <c r="AV1368" s="13" t="s">
        <v>85</v>
      </c>
      <c r="AW1368" s="13" t="s">
        <v>39</v>
      </c>
      <c r="AX1368" s="13" t="s">
        <v>78</v>
      </c>
      <c r="AY1368" s="244" t="s">
        <v>141</v>
      </c>
    </row>
    <row r="1369" s="14" customFormat="1">
      <c r="A1369" s="14"/>
      <c r="B1369" s="245"/>
      <c r="C1369" s="246"/>
      <c r="D1369" s="236" t="s">
        <v>153</v>
      </c>
      <c r="E1369" s="247" t="s">
        <v>32</v>
      </c>
      <c r="F1369" s="248" t="s">
        <v>85</v>
      </c>
      <c r="G1369" s="246"/>
      <c r="H1369" s="249">
        <v>1</v>
      </c>
      <c r="I1369" s="250"/>
      <c r="J1369" s="246"/>
      <c r="K1369" s="246"/>
      <c r="L1369" s="251"/>
      <c r="M1369" s="252"/>
      <c r="N1369" s="253"/>
      <c r="O1369" s="253"/>
      <c r="P1369" s="253"/>
      <c r="Q1369" s="253"/>
      <c r="R1369" s="253"/>
      <c r="S1369" s="253"/>
      <c r="T1369" s="254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5" t="s">
        <v>153</v>
      </c>
      <c r="AU1369" s="255" t="s">
        <v>87</v>
      </c>
      <c r="AV1369" s="14" t="s">
        <v>87</v>
      </c>
      <c r="AW1369" s="14" t="s">
        <v>39</v>
      </c>
      <c r="AX1369" s="14" t="s">
        <v>85</v>
      </c>
      <c r="AY1369" s="255" t="s">
        <v>141</v>
      </c>
    </row>
    <row r="1370" s="2" customFormat="1" ht="21.75" customHeight="1">
      <c r="A1370" s="42"/>
      <c r="B1370" s="43"/>
      <c r="C1370" s="278" t="s">
        <v>1119</v>
      </c>
      <c r="D1370" s="278" t="s">
        <v>305</v>
      </c>
      <c r="E1370" s="279" t="s">
        <v>1120</v>
      </c>
      <c r="F1370" s="280" t="s">
        <v>1121</v>
      </c>
      <c r="G1370" s="281" t="s">
        <v>1026</v>
      </c>
      <c r="H1370" s="282">
        <v>1</v>
      </c>
      <c r="I1370" s="283"/>
      <c r="J1370" s="284">
        <f>ROUND(I1370*H1370,2)</f>
        <v>0</v>
      </c>
      <c r="K1370" s="280" t="s">
        <v>32</v>
      </c>
      <c r="L1370" s="285"/>
      <c r="M1370" s="286" t="s">
        <v>32</v>
      </c>
      <c r="N1370" s="287" t="s">
        <v>49</v>
      </c>
      <c r="O1370" s="88"/>
      <c r="P1370" s="225">
        <f>O1370*H1370</f>
        <v>0</v>
      </c>
      <c r="Q1370" s="225">
        <v>0.039820000000000001</v>
      </c>
      <c r="R1370" s="225">
        <f>Q1370*H1370</f>
        <v>0.039820000000000001</v>
      </c>
      <c r="S1370" s="225">
        <v>0</v>
      </c>
      <c r="T1370" s="226">
        <f>S1370*H1370</f>
        <v>0</v>
      </c>
      <c r="U1370" s="42"/>
      <c r="V1370" s="42"/>
      <c r="W1370" s="42"/>
      <c r="X1370" s="42"/>
      <c r="Y1370" s="42"/>
      <c r="Z1370" s="42"/>
      <c r="AA1370" s="42"/>
      <c r="AB1370" s="42"/>
      <c r="AC1370" s="42"/>
      <c r="AD1370" s="42"/>
      <c r="AE1370" s="42"/>
      <c r="AR1370" s="227" t="s">
        <v>522</v>
      </c>
      <c r="AT1370" s="227" t="s">
        <v>305</v>
      </c>
      <c r="AU1370" s="227" t="s">
        <v>87</v>
      </c>
      <c r="AY1370" s="20" t="s">
        <v>141</v>
      </c>
      <c r="BE1370" s="228">
        <f>IF(N1370="základní",J1370,0)</f>
        <v>0</v>
      </c>
      <c r="BF1370" s="228">
        <f>IF(N1370="snížená",J1370,0)</f>
        <v>0</v>
      </c>
      <c r="BG1370" s="228">
        <f>IF(N1370="zákl. přenesená",J1370,0)</f>
        <v>0</v>
      </c>
      <c r="BH1370" s="228">
        <f>IF(N1370="sníž. přenesená",J1370,0)</f>
        <v>0</v>
      </c>
      <c r="BI1370" s="228">
        <f>IF(N1370="nulová",J1370,0)</f>
        <v>0</v>
      </c>
      <c r="BJ1370" s="20" t="s">
        <v>85</v>
      </c>
      <c r="BK1370" s="228">
        <f>ROUND(I1370*H1370,2)</f>
        <v>0</v>
      </c>
      <c r="BL1370" s="20" t="s">
        <v>355</v>
      </c>
      <c r="BM1370" s="227" t="s">
        <v>1122</v>
      </c>
    </row>
    <row r="1371" s="13" customFormat="1">
      <c r="A1371" s="13"/>
      <c r="B1371" s="234"/>
      <c r="C1371" s="235"/>
      <c r="D1371" s="236" t="s">
        <v>153</v>
      </c>
      <c r="E1371" s="237" t="s">
        <v>32</v>
      </c>
      <c r="F1371" s="238" t="s">
        <v>309</v>
      </c>
      <c r="G1371" s="235"/>
      <c r="H1371" s="237" t="s">
        <v>32</v>
      </c>
      <c r="I1371" s="239"/>
      <c r="J1371" s="235"/>
      <c r="K1371" s="235"/>
      <c r="L1371" s="240"/>
      <c r="M1371" s="241"/>
      <c r="N1371" s="242"/>
      <c r="O1371" s="242"/>
      <c r="P1371" s="242"/>
      <c r="Q1371" s="242"/>
      <c r="R1371" s="242"/>
      <c r="S1371" s="242"/>
      <c r="T1371" s="243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44" t="s">
        <v>153</v>
      </c>
      <c r="AU1371" s="244" t="s">
        <v>87</v>
      </c>
      <c r="AV1371" s="13" t="s">
        <v>85</v>
      </c>
      <c r="AW1371" s="13" t="s">
        <v>39</v>
      </c>
      <c r="AX1371" s="13" t="s">
        <v>78</v>
      </c>
      <c r="AY1371" s="244" t="s">
        <v>141</v>
      </c>
    </row>
    <row r="1372" s="14" customFormat="1">
      <c r="A1372" s="14"/>
      <c r="B1372" s="245"/>
      <c r="C1372" s="246"/>
      <c r="D1372" s="236" t="s">
        <v>153</v>
      </c>
      <c r="E1372" s="247" t="s">
        <v>32</v>
      </c>
      <c r="F1372" s="248" t="s">
        <v>85</v>
      </c>
      <c r="G1372" s="246"/>
      <c r="H1372" s="249">
        <v>1</v>
      </c>
      <c r="I1372" s="250"/>
      <c r="J1372" s="246"/>
      <c r="K1372" s="246"/>
      <c r="L1372" s="251"/>
      <c r="M1372" s="252"/>
      <c r="N1372" s="253"/>
      <c r="O1372" s="253"/>
      <c r="P1372" s="253"/>
      <c r="Q1372" s="253"/>
      <c r="R1372" s="253"/>
      <c r="S1372" s="253"/>
      <c r="T1372" s="254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5" t="s">
        <v>153</v>
      </c>
      <c r="AU1372" s="255" t="s">
        <v>87</v>
      </c>
      <c r="AV1372" s="14" t="s">
        <v>87</v>
      </c>
      <c r="AW1372" s="14" t="s">
        <v>39</v>
      </c>
      <c r="AX1372" s="14" t="s">
        <v>85</v>
      </c>
      <c r="AY1372" s="255" t="s">
        <v>141</v>
      </c>
    </row>
    <row r="1373" s="2" customFormat="1" ht="21.75" customHeight="1">
      <c r="A1373" s="42"/>
      <c r="B1373" s="43"/>
      <c r="C1373" s="278" t="s">
        <v>1123</v>
      </c>
      <c r="D1373" s="278" t="s">
        <v>305</v>
      </c>
      <c r="E1373" s="279" t="s">
        <v>1124</v>
      </c>
      <c r="F1373" s="280" t="s">
        <v>1125</v>
      </c>
      <c r="G1373" s="281" t="s">
        <v>1026</v>
      </c>
      <c r="H1373" s="282">
        <v>1</v>
      </c>
      <c r="I1373" s="283"/>
      <c r="J1373" s="284">
        <f>ROUND(I1373*H1373,2)</f>
        <v>0</v>
      </c>
      <c r="K1373" s="280" t="s">
        <v>32</v>
      </c>
      <c r="L1373" s="285"/>
      <c r="M1373" s="286" t="s">
        <v>32</v>
      </c>
      <c r="N1373" s="287" t="s">
        <v>49</v>
      </c>
      <c r="O1373" s="88"/>
      <c r="P1373" s="225">
        <f>O1373*H1373</f>
        <v>0</v>
      </c>
      <c r="Q1373" s="225">
        <v>0.047789999999999999</v>
      </c>
      <c r="R1373" s="225">
        <f>Q1373*H1373</f>
        <v>0.047789999999999999</v>
      </c>
      <c r="S1373" s="225">
        <v>0</v>
      </c>
      <c r="T1373" s="226">
        <f>S1373*H1373</f>
        <v>0</v>
      </c>
      <c r="U1373" s="42"/>
      <c r="V1373" s="42"/>
      <c r="W1373" s="42"/>
      <c r="X1373" s="42"/>
      <c r="Y1373" s="42"/>
      <c r="Z1373" s="42"/>
      <c r="AA1373" s="42"/>
      <c r="AB1373" s="42"/>
      <c r="AC1373" s="42"/>
      <c r="AD1373" s="42"/>
      <c r="AE1373" s="42"/>
      <c r="AR1373" s="227" t="s">
        <v>522</v>
      </c>
      <c r="AT1373" s="227" t="s">
        <v>305</v>
      </c>
      <c r="AU1373" s="227" t="s">
        <v>87</v>
      </c>
      <c r="AY1373" s="20" t="s">
        <v>141</v>
      </c>
      <c r="BE1373" s="228">
        <f>IF(N1373="základní",J1373,0)</f>
        <v>0</v>
      </c>
      <c r="BF1373" s="228">
        <f>IF(N1373="snížená",J1373,0)</f>
        <v>0</v>
      </c>
      <c r="BG1373" s="228">
        <f>IF(N1373="zákl. přenesená",J1373,0)</f>
        <v>0</v>
      </c>
      <c r="BH1373" s="228">
        <f>IF(N1373="sníž. přenesená",J1373,0)</f>
        <v>0</v>
      </c>
      <c r="BI1373" s="228">
        <f>IF(N1373="nulová",J1373,0)</f>
        <v>0</v>
      </c>
      <c r="BJ1373" s="20" t="s">
        <v>85</v>
      </c>
      <c r="BK1373" s="228">
        <f>ROUND(I1373*H1373,2)</f>
        <v>0</v>
      </c>
      <c r="BL1373" s="20" t="s">
        <v>355</v>
      </c>
      <c r="BM1373" s="227" t="s">
        <v>1126</v>
      </c>
    </row>
    <row r="1374" s="13" customFormat="1">
      <c r="A1374" s="13"/>
      <c r="B1374" s="234"/>
      <c r="C1374" s="235"/>
      <c r="D1374" s="236" t="s">
        <v>153</v>
      </c>
      <c r="E1374" s="237" t="s">
        <v>32</v>
      </c>
      <c r="F1374" s="238" t="s">
        <v>309</v>
      </c>
      <c r="G1374" s="235"/>
      <c r="H1374" s="237" t="s">
        <v>32</v>
      </c>
      <c r="I1374" s="239"/>
      <c r="J1374" s="235"/>
      <c r="K1374" s="235"/>
      <c r="L1374" s="240"/>
      <c r="M1374" s="241"/>
      <c r="N1374" s="242"/>
      <c r="O1374" s="242"/>
      <c r="P1374" s="242"/>
      <c r="Q1374" s="242"/>
      <c r="R1374" s="242"/>
      <c r="S1374" s="242"/>
      <c r="T1374" s="243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44" t="s">
        <v>153</v>
      </c>
      <c r="AU1374" s="244" t="s">
        <v>87</v>
      </c>
      <c r="AV1374" s="13" t="s">
        <v>85</v>
      </c>
      <c r="AW1374" s="13" t="s">
        <v>39</v>
      </c>
      <c r="AX1374" s="13" t="s">
        <v>78</v>
      </c>
      <c r="AY1374" s="244" t="s">
        <v>141</v>
      </c>
    </row>
    <row r="1375" s="14" customFormat="1">
      <c r="A1375" s="14"/>
      <c r="B1375" s="245"/>
      <c r="C1375" s="246"/>
      <c r="D1375" s="236" t="s">
        <v>153</v>
      </c>
      <c r="E1375" s="247" t="s">
        <v>32</v>
      </c>
      <c r="F1375" s="248" t="s">
        <v>85</v>
      </c>
      <c r="G1375" s="246"/>
      <c r="H1375" s="249">
        <v>1</v>
      </c>
      <c r="I1375" s="250"/>
      <c r="J1375" s="246"/>
      <c r="K1375" s="246"/>
      <c r="L1375" s="251"/>
      <c r="M1375" s="252"/>
      <c r="N1375" s="253"/>
      <c r="O1375" s="253"/>
      <c r="P1375" s="253"/>
      <c r="Q1375" s="253"/>
      <c r="R1375" s="253"/>
      <c r="S1375" s="253"/>
      <c r="T1375" s="254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5" t="s">
        <v>153</v>
      </c>
      <c r="AU1375" s="255" t="s">
        <v>87</v>
      </c>
      <c r="AV1375" s="14" t="s">
        <v>87</v>
      </c>
      <c r="AW1375" s="14" t="s">
        <v>39</v>
      </c>
      <c r="AX1375" s="14" t="s">
        <v>85</v>
      </c>
      <c r="AY1375" s="255" t="s">
        <v>141</v>
      </c>
    </row>
    <row r="1376" s="2" customFormat="1" ht="21.75" customHeight="1">
      <c r="A1376" s="42"/>
      <c r="B1376" s="43"/>
      <c r="C1376" s="278" t="s">
        <v>1127</v>
      </c>
      <c r="D1376" s="278" t="s">
        <v>305</v>
      </c>
      <c r="E1376" s="279" t="s">
        <v>1128</v>
      </c>
      <c r="F1376" s="280" t="s">
        <v>1129</v>
      </c>
      <c r="G1376" s="281" t="s">
        <v>1026</v>
      </c>
      <c r="H1376" s="282">
        <v>1</v>
      </c>
      <c r="I1376" s="283"/>
      <c r="J1376" s="284">
        <f>ROUND(I1376*H1376,2)</f>
        <v>0</v>
      </c>
      <c r="K1376" s="280" t="s">
        <v>32</v>
      </c>
      <c r="L1376" s="285"/>
      <c r="M1376" s="286" t="s">
        <v>32</v>
      </c>
      <c r="N1376" s="287" t="s">
        <v>49</v>
      </c>
      <c r="O1376" s="88"/>
      <c r="P1376" s="225">
        <f>O1376*H1376</f>
        <v>0</v>
      </c>
      <c r="Q1376" s="225">
        <v>0.045499999999999999</v>
      </c>
      <c r="R1376" s="225">
        <f>Q1376*H1376</f>
        <v>0.045499999999999999</v>
      </c>
      <c r="S1376" s="225">
        <v>0</v>
      </c>
      <c r="T1376" s="226">
        <f>S1376*H1376</f>
        <v>0</v>
      </c>
      <c r="U1376" s="42"/>
      <c r="V1376" s="42"/>
      <c r="W1376" s="42"/>
      <c r="X1376" s="42"/>
      <c r="Y1376" s="42"/>
      <c r="Z1376" s="42"/>
      <c r="AA1376" s="42"/>
      <c r="AB1376" s="42"/>
      <c r="AC1376" s="42"/>
      <c r="AD1376" s="42"/>
      <c r="AE1376" s="42"/>
      <c r="AR1376" s="227" t="s">
        <v>522</v>
      </c>
      <c r="AT1376" s="227" t="s">
        <v>305</v>
      </c>
      <c r="AU1376" s="227" t="s">
        <v>87</v>
      </c>
      <c r="AY1376" s="20" t="s">
        <v>141</v>
      </c>
      <c r="BE1376" s="228">
        <f>IF(N1376="základní",J1376,0)</f>
        <v>0</v>
      </c>
      <c r="BF1376" s="228">
        <f>IF(N1376="snížená",J1376,0)</f>
        <v>0</v>
      </c>
      <c r="BG1376" s="228">
        <f>IF(N1376="zákl. přenesená",J1376,0)</f>
        <v>0</v>
      </c>
      <c r="BH1376" s="228">
        <f>IF(N1376="sníž. přenesená",J1376,0)</f>
        <v>0</v>
      </c>
      <c r="BI1376" s="228">
        <f>IF(N1376="nulová",J1376,0)</f>
        <v>0</v>
      </c>
      <c r="BJ1376" s="20" t="s">
        <v>85</v>
      </c>
      <c r="BK1376" s="228">
        <f>ROUND(I1376*H1376,2)</f>
        <v>0</v>
      </c>
      <c r="BL1376" s="20" t="s">
        <v>355</v>
      </c>
      <c r="BM1376" s="227" t="s">
        <v>1130</v>
      </c>
    </row>
    <row r="1377" s="13" customFormat="1">
      <c r="A1377" s="13"/>
      <c r="B1377" s="234"/>
      <c r="C1377" s="235"/>
      <c r="D1377" s="236" t="s">
        <v>153</v>
      </c>
      <c r="E1377" s="237" t="s">
        <v>32</v>
      </c>
      <c r="F1377" s="238" t="s">
        <v>309</v>
      </c>
      <c r="G1377" s="235"/>
      <c r="H1377" s="237" t="s">
        <v>32</v>
      </c>
      <c r="I1377" s="239"/>
      <c r="J1377" s="235"/>
      <c r="K1377" s="235"/>
      <c r="L1377" s="240"/>
      <c r="M1377" s="241"/>
      <c r="N1377" s="242"/>
      <c r="O1377" s="242"/>
      <c r="P1377" s="242"/>
      <c r="Q1377" s="242"/>
      <c r="R1377" s="242"/>
      <c r="S1377" s="242"/>
      <c r="T1377" s="243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44" t="s">
        <v>153</v>
      </c>
      <c r="AU1377" s="244" t="s">
        <v>87</v>
      </c>
      <c r="AV1377" s="13" t="s">
        <v>85</v>
      </c>
      <c r="AW1377" s="13" t="s">
        <v>39</v>
      </c>
      <c r="AX1377" s="13" t="s">
        <v>78</v>
      </c>
      <c r="AY1377" s="244" t="s">
        <v>141</v>
      </c>
    </row>
    <row r="1378" s="14" customFormat="1">
      <c r="A1378" s="14"/>
      <c r="B1378" s="245"/>
      <c r="C1378" s="246"/>
      <c r="D1378" s="236" t="s">
        <v>153</v>
      </c>
      <c r="E1378" s="247" t="s">
        <v>32</v>
      </c>
      <c r="F1378" s="248" t="s">
        <v>85</v>
      </c>
      <c r="G1378" s="246"/>
      <c r="H1378" s="249">
        <v>1</v>
      </c>
      <c r="I1378" s="250"/>
      <c r="J1378" s="246"/>
      <c r="K1378" s="246"/>
      <c r="L1378" s="251"/>
      <c r="M1378" s="252"/>
      <c r="N1378" s="253"/>
      <c r="O1378" s="253"/>
      <c r="P1378" s="253"/>
      <c r="Q1378" s="253"/>
      <c r="R1378" s="253"/>
      <c r="S1378" s="253"/>
      <c r="T1378" s="254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5" t="s">
        <v>153</v>
      </c>
      <c r="AU1378" s="255" t="s">
        <v>87</v>
      </c>
      <c r="AV1378" s="14" t="s">
        <v>87</v>
      </c>
      <c r="AW1378" s="14" t="s">
        <v>39</v>
      </c>
      <c r="AX1378" s="14" t="s">
        <v>85</v>
      </c>
      <c r="AY1378" s="255" t="s">
        <v>141</v>
      </c>
    </row>
    <row r="1379" s="2" customFormat="1" ht="21.75" customHeight="1">
      <c r="A1379" s="42"/>
      <c r="B1379" s="43"/>
      <c r="C1379" s="216" t="s">
        <v>1131</v>
      </c>
      <c r="D1379" s="216" t="s">
        <v>144</v>
      </c>
      <c r="E1379" s="217" t="s">
        <v>1132</v>
      </c>
      <c r="F1379" s="218" t="s">
        <v>1133</v>
      </c>
      <c r="G1379" s="219" t="s">
        <v>147</v>
      </c>
      <c r="H1379" s="220">
        <v>10.247999999999999</v>
      </c>
      <c r="I1379" s="221"/>
      <c r="J1379" s="222">
        <f>ROUND(I1379*H1379,2)</f>
        <v>0</v>
      </c>
      <c r="K1379" s="218" t="s">
        <v>148</v>
      </c>
      <c r="L1379" s="48"/>
      <c r="M1379" s="223" t="s">
        <v>32</v>
      </c>
      <c r="N1379" s="224" t="s">
        <v>49</v>
      </c>
      <c r="O1379" s="88"/>
      <c r="P1379" s="225">
        <f>O1379*H1379</f>
        <v>0</v>
      </c>
      <c r="Q1379" s="225">
        <v>0.00027</v>
      </c>
      <c r="R1379" s="225">
        <f>Q1379*H1379</f>
        <v>0.0027669599999999997</v>
      </c>
      <c r="S1379" s="225">
        <v>0</v>
      </c>
      <c r="T1379" s="226">
        <f>S1379*H1379</f>
        <v>0</v>
      </c>
      <c r="U1379" s="42"/>
      <c r="V1379" s="42"/>
      <c r="W1379" s="42"/>
      <c r="X1379" s="42"/>
      <c r="Y1379" s="42"/>
      <c r="Z1379" s="42"/>
      <c r="AA1379" s="42"/>
      <c r="AB1379" s="42"/>
      <c r="AC1379" s="42"/>
      <c r="AD1379" s="42"/>
      <c r="AE1379" s="42"/>
      <c r="AR1379" s="227" t="s">
        <v>355</v>
      </c>
      <c r="AT1379" s="227" t="s">
        <v>144</v>
      </c>
      <c r="AU1379" s="227" t="s">
        <v>87</v>
      </c>
      <c r="AY1379" s="20" t="s">
        <v>141</v>
      </c>
      <c r="BE1379" s="228">
        <f>IF(N1379="základní",J1379,0)</f>
        <v>0</v>
      </c>
      <c r="BF1379" s="228">
        <f>IF(N1379="snížená",J1379,0)</f>
        <v>0</v>
      </c>
      <c r="BG1379" s="228">
        <f>IF(N1379="zákl. přenesená",J1379,0)</f>
        <v>0</v>
      </c>
      <c r="BH1379" s="228">
        <f>IF(N1379="sníž. přenesená",J1379,0)</f>
        <v>0</v>
      </c>
      <c r="BI1379" s="228">
        <f>IF(N1379="nulová",J1379,0)</f>
        <v>0</v>
      </c>
      <c r="BJ1379" s="20" t="s">
        <v>85</v>
      </c>
      <c r="BK1379" s="228">
        <f>ROUND(I1379*H1379,2)</f>
        <v>0</v>
      </c>
      <c r="BL1379" s="20" t="s">
        <v>355</v>
      </c>
      <c r="BM1379" s="227" t="s">
        <v>1134</v>
      </c>
    </row>
    <row r="1380" s="2" customFormat="1">
      <c r="A1380" s="42"/>
      <c r="B1380" s="43"/>
      <c r="C1380" s="44"/>
      <c r="D1380" s="229" t="s">
        <v>151</v>
      </c>
      <c r="E1380" s="44"/>
      <c r="F1380" s="230" t="s">
        <v>1135</v>
      </c>
      <c r="G1380" s="44"/>
      <c r="H1380" s="44"/>
      <c r="I1380" s="231"/>
      <c r="J1380" s="44"/>
      <c r="K1380" s="44"/>
      <c r="L1380" s="48"/>
      <c r="M1380" s="232"/>
      <c r="N1380" s="233"/>
      <c r="O1380" s="88"/>
      <c r="P1380" s="88"/>
      <c r="Q1380" s="88"/>
      <c r="R1380" s="88"/>
      <c r="S1380" s="88"/>
      <c r="T1380" s="89"/>
      <c r="U1380" s="42"/>
      <c r="V1380" s="42"/>
      <c r="W1380" s="42"/>
      <c r="X1380" s="42"/>
      <c r="Y1380" s="42"/>
      <c r="Z1380" s="42"/>
      <c r="AA1380" s="42"/>
      <c r="AB1380" s="42"/>
      <c r="AC1380" s="42"/>
      <c r="AD1380" s="42"/>
      <c r="AE1380" s="42"/>
      <c r="AT1380" s="20" t="s">
        <v>151</v>
      </c>
      <c r="AU1380" s="20" t="s">
        <v>87</v>
      </c>
    </row>
    <row r="1381" s="13" customFormat="1">
      <c r="A1381" s="13"/>
      <c r="B1381" s="234"/>
      <c r="C1381" s="235"/>
      <c r="D1381" s="236" t="s">
        <v>153</v>
      </c>
      <c r="E1381" s="237" t="s">
        <v>32</v>
      </c>
      <c r="F1381" s="238" t="s">
        <v>197</v>
      </c>
      <c r="G1381" s="235"/>
      <c r="H1381" s="237" t="s">
        <v>32</v>
      </c>
      <c r="I1381" s="239"/>
      <c r="J1381" s="235"/>
      <c r="K1381" s="235"/>
      <c r="L1381" s="240"/>
      <c r="M1381" s="241"/>
      <c r="N1381" s="242"/>
      <c r="O1381" s="242"/>
      <c r="P1381" s="242"/>
      <c r="Q1381" s="242"/>
      <c r="R1381" s="242"/>
      <c r="S1381" s="242"/>
      <c r="T1381" s="243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4" t="s">
        <v>153</v>
      </c>
      <c r="AU1381" s="244" t="s">
        <v>87</v>
      </c>
      <c r="AV1381" s="13" t="s">
        <v>85</v>
      </c>
      <c r="AW1381" s="13" t="s">
        <v>39</v>
      </c>
      <c r="AX1381" s="13" t="s">
        <v>78</v>
      </c>
      <c r="AY1381" s="244" t="s">
        <v>141</v>
      </c>
    </row>
    <row r="1382" s="13" customFormat="1">
      <c r="A1382" s="13"/>
      <c r="B1382" s="234"/>
      <c r="C1382" s="235"/>
      <c r="D1382" s="236" t="s">
        <v>153</v>
      </c>
      <c r="E1382" s="237" t="s">
        <v>32</v>
      </c>
      <c r="F1382" s="238" t="s">
        <v>221</v>
      </c>
      <c r="G1382" s="235"/>
      <c r="H1382" s="237" t="s">
        <v>32</v>
      </c>
      <c r="I1382" s="239"/>
      <c r="J1382" s="235"/>
      <c r="K1382" s="235"/>
      <c r="L1382" s="240"/>
      <c r="M1382" s="241"/>
      <c r="N1382" s="242"/>
      <c r="O1382" s="242"/>
      <c r="P1382" s="242"/>
      <c r="Q1382" s="242"/>
      <c r="R1382" s="242"/>
      <c r="S1382" s="242"/>
      <c r="T1382" s="243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4" t="s">
        <v>153</v>
      </c>
      <c r="AU1382" s="244" t="s">
        <v>87</v>
      </c>
      <c r="AV1382" s="13" t="s">
        <v>85</v>
      </c>
      <c r="AW1382" s="13" t="s">
        <v>39</v>
      </c>
      <c r="AX1382" s="13" t="s">
        <v>78</v>
      </c>
      <c r="AY1382" s="244" t="s">
        <v>141</v>
      </c>
    </row>
    <row r="1383" s="14" customFormat="1">
      <c r="A1383" s="14"/>
      <c r="B1383" s="245"/>
      <c r="C1383" s="246"/>
      <c r="D1383" s="236" t="s">
        <v>153</v>
      </c>
      <c r="E1383" s="247" t="s">
        <v>32</v>
      </c>
      <c r="F1383" s="248" t="s">
        <v>537</v>
      </c>
      <c r="G1383" s="246"/>
      <c r="H1383" s="249">
        <v>10.247999999999999</v>
      </c>
      <c r="I1383" s="250"/>
      <c r="J1383" s="246"/>
      <c r="K1383" s="246"/>
      <c r="L1383" s="251"/>
      <c r="M1383" s="252"/>
      <c r="N1383" s="253"/>
      <c r="O1383" s="253"/>
      <c r="P1383" s="253"/>
      <c r="Q1383" s="253"/>
      <c r="R1383" s="253"/>
      <c r="S1383" s="253"/>
      <c r="T1383" s="254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5" t="s">
        <v>153</v>
      </c>
      <c r="AU1383" s="255" t="s">
        <v>87</v>
      </c>
      <c r="AV1383" s="14" t="s">
        <v>87</v>
      </c>
      <c r="AW1383" s="14" t="s">
        <v>39</v>
      </c>
      <c r="AX1383" s="14" t="s">
        <v>85</v>
      </c>
      <c r="AY1383" s="255" t="s">
        <v>141</v>
      </c>
    </row>
    <row r="1384" s="2" customFormat="1" ht="21.75" customHeight="1">
      <c r="A1384" s="42"/>
      <c r="B1384" s="43"/>
      <c r="C1384" s="278" t="s">
        <v>1136</v>
      </c>
      <c r="D1384" s="278" t="s">
        <v>305</v>
      </c>
      <c r="E1384" s="279" t="s">
        <v>1137</v>
      </c>
      <c r="F1384" s="280" t="s">
        <v>1138</v>
      </c>
      <c r="G1384" s="281" t="s">
        <v>1026</v>
      </c>
      <c r="H1384" s="282">
        <v>3</v>
      </c>
      <c r="I1384" s="283"/>
      <c r="J1384" s="284">
        <f>ROUND(I1384*H1384,2)</f>
        <v>0</v>
      </c>
      <c r="K1384" s="280" t="s">
        <v>32</v>
      </c>
      <c r="L1384" s="285"/>
      <c r="M1384" s="286" t="s">
        <v>32</v>
      </c>
      <c r="N1384" s="287" t="s">
        <v>49</v>
      </c>
      <c r="O1384" s="88"/>
      <c r="P1384" s="225">
        <f>O1384*H1384</f>
        <v>0</v>
      </c>
      <c r="Q1384" s="225">
        <v>0.076859999999999998</v>
      </c>
      <c r="R1384" s="225">
        <f>Q1384*H1384</f>
        <v>0.23058000000000001</v>
      </c>
      <c r="S1384" s="225">
        <v>0</v>
      </c>
      <c r="T1384" s="226">
        <f>S1384*H1384</f>
        <v>0</v>
      </c>
      <c r="U1384" s="42"/>
      <c r="V1384" s="42"/>
      <c r="W1384" s="42"/>
      <c r="X1384" s="42"/>
      <c r="Y1384" s="42"/>
      <c r="Z1384" s="42"/>
      <c r="AA1384" s="42"/>
      <c r="AB1384" s="42"/>
      <c r="AC1384" s="42"/>
      <c r="AD1384" s="42"/>
      <c r="AE1384" s="42"/>
      <c r="AR1384" s="227" t="s">
        <v>522</v>
      </c>
      <c r="AT1384" s="227" t="s">
        <v>305</v>
      </c>
      <c r="AU1384" s="227" t="s">
        <v>87</v>
      </c>
      <c r="AY1384" s="20" t="s">
        <v>141</v>
      </c>
      <c r="BE1384" s="228">
        <f>IF(N1384="základní",J1384,0)</f>
        <v>0</v>
      </c>
      <c r="BF1384" s="228">
        <f>IF(N1384="snížená",J1384,0)</f>
        <v>0</v>
      </c>
      <c r="BG1384" s="228">
        <f>IF(N1384="zákl. přenesená",J1384,0)</f>
        <v>0</v>
      </c>
      <c r="BH1384" s="228">
        <f>IF(N1384="sníž. přenesená",J1384,0)</f>
        <v>0</v>
      </c>
      <c r="BI1384" s="228">
        <f>IF(N1384="nulová",J1384,0)</f>
        <v>0</v>
      </c>
      <c r="BJ1384" s="20" t="s">
        <v>85</v>
      </c>
      <c r="BK1384" s="228">
        <f>ROUND(I1384*H1384,2)</f>
        <v>0</v>
      </c>
      <c r="BL1384" s="20" t="s">
        <v>355</v>
      </c>
      <c r="BM1384" s="227" t="s">
        <v>1139</v>
      </c>
    </row>
    <row r="1385" s="13" customFormat="1">
      <c r="A1385" s="13"/>
      <c r="B1385" s="234"/>
      <c r="C1385" s="235"/>
      <c r="D1385" s="236" t="s">
        <v>153</v>
      </c>
      <c r="E1385" s="237" t="s">
        <v>32</v>
      </c>
      <c r="F1385" s="238" t="s">
        <v>309</v>
      </c>
      <c r="G1385" s="235"/>
      <c r="H1385" s="237" t="s">
        <v>32</v>
      </c>
      <c r="I1385" s="239"/>
      <c r="J1385" s="235"/>
      <c r="K1385" s="235"/>
      <c r="L1385" s="240"/>
      <c r="M1385" s="241"/>
      <c r="N1385" s="242"/>
      <c r="O1385" s="242"/>
      <c r="P1385" s="242"/>
      <c r="Q1385" s="242"/>
      <c r="R1385" s="242"/>
      <c r="S1385" s="242"/>
      <c r="T1385" s="243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4" t="s">
        <v>153</v>
      </c>
      <c r="AU1385" s="244" t="s">
        <v>87</v>
      </c>
      <c r="AV1385" s="13" t="s">
        <v>85</v>
      </c>
      <c r="AW1385" s="13" t="s">
        <v>39</v>
      </c>
      <c r="AX1385" s="13" t="s">
        <v>78</v>
      </c>
      <c r="AY1385" s="244" t="s">
        <v>141</v>
      </c>
    </row>
    <row r="1386" s="14" customFormat="1">
      <c r="A1386" s="14"/>
      <c r="B1386" s="245"/>
      <c r="C1386" s="246"/>
      <c r="D1386" s="236" t="s">
        <v>153</v>
      </c>
      <c r="E1386" s="247" t="s">
        <v>32</v>
      </c>
      <c r="F1386" s="248" t="s">
        <v>230</v>
      </c>
      <c r="G1386" s="246"/>
      <c r="H1386" s="249">
        <v>3</v>
      </c>
      <c r="I1386" s="250"/>
      <c r="J1386" s="246"/>
      <c r="K1386" s="246"/>
      <c r="L1386" s="251"/>
      <c r="M1386" s="252"/>
      <c r="N1386" s="253"/>
      <c r="O1386" s="253"/>
      <c r="P1386" s="253"/>
      <c r="Q1386" s="253"/>
      <c r="R1386" s="253"/>
      <c r="S1386" s="253"/>
      <c r="T1386" s="254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5" t="s">
        <v>153</v>
      </c>
      <c r="AU1386" s="255" t="s">
        <v>87</v>
      </c>
      <c r="AV1386" s="14" t="s">
        <v>87</v>
      </c>
      <c r="AW1386" s="14" t="s">
        <v>39</v>
      </c>
      <c r="AX1386" s="14" t="s">
        <v>85</v>
      </c>
      <c r="AY1386" s="255" t="s">
        <v>141</v>
      </c>
    </row>
    <row r="1387" s="2" customFormat="1" ht="24.15" customHeight="1">
      <c r="A1387" s="42"/>
      <c r="B1387" s="43"/>
      <c r="C1387" s="216" t="s">
        <v>1140</v>
      </c>
      <c r="D1387" s="216" t="s">
        <v>144</v>
      </c>
      <c r="E1387" s="217" t="s">
        <v>1141</v>
      </c>
      <c r="F1387" s="218" t="s">
        <v>1142</v>
      </c>
      <c r="G1387" s="219" t="s">
        <v>147</v>
      </c>
      <c r="H1387" s="220">
        <v>19.135999999999999</v>
      </c>
      <c r="I1387" s="221"/>
      <c r="J1387" s="222">
        <f>ROUND(I1387*H1387,2)</f>
        <v>0</v>
      </c>
      <c r="K1387" s="218" t="s">
        <v>148</v>
      </c>
      <c r="L1387" s="48"/>
      <c r="M1387" s="223" t="s">
        <v>32</v>
      </c>
      <c r="N1387" s="224" t="s">
        <v>49</v>
      </c>
      <c r="O1387" s="88"/>
      <c r="P1387" s="225">
        <f>O1387*H1387</f>
        <v>0</v>
      </c>
      <c r="Q1387" s="225">
        <v>0.00027</v>
      </c>
      <c r="R1387" s="225">
        <f>Q1387*H1387</f>
        <v>0.0051667199999999996</v>
      </c>
      <c r="S1387" s="225">
        <v>0</v>
      </c>
      <c r="T1387" s="226">
        <f>S1387*H1387</f>
        <v>0</v>
      </c>
      <c r="U1387" s="42"/>
      <c r="V1387" s="42"/>
      <c r="W1387" s="42"/>
      <c r="X1387" s="42"/>
      <c r="Y1387" s="42"/>
      <c r="Z1387" s="42"/>
      <c r="AA1387" s="42"/>
      <c r="AB1387" s="42"/>
      <c r="AC1387" s="42"/>
      <c r="AD1387" s="42"/>
      <c r="AE1387" s="42"/>
      <c r="AR1387" s="227" t="s">
        <v>355</v>
      </c>
      <c r="AT1387" s="227" t="s">
        <v>144</v>
      </c>
      <c r="AU1387" s="227" t="s">
        <v>87</v>
      </c>
      <c r="AY1387" s="20" t="s">
        <v>141</v>
      </c>
      <c r="BE1387" s="228">
        <f>IF(N1387="základní",J1387,0)</f>
        <v>0</v>
      </c>
      <c r="BF1387" s="228">
        <f>IF(N1387="snížená",J1387,0)</f>
        <v>0</v>
      </c>
      <c r="BG1387" s="228">
        <f>IF(N1387="zákl. přenesená",J1387,0)</f>
        <v>0</v>
      </c>
      <c r="BH1387" s="228">
        <f>IF(N1387="sníž. přenesená",J1387,0)</f>
        <v>0</v>
      </c>
      <c r="BI1387" s="228">
        <f>IF(N1387="nulová",J1387,0)</f>
        <v>0</v>
      </c>
      <c r="BJ1387" s="20" t="s">
        <v>85</v>
      </c>
      <c r="BK1387" s="228">
        <f>ROUND(I1387*H1387,2)</f>
        <v>0</v>
      </c>
      <c r="BL1387" s="20" t="s">
        <v>355</v>
      </c>
      <c r="BM1387" s="227" t="s">
        <v>1143</v>
      </c>
    </row>
    <row r="1388" s="2" customFormat="1">
      <c r="A1388" s="42"/>
      <c r="B1388" s="43"/>
      <c r="C1388" s="44"/>
      <c r="D1388" s="229" t="s">
        <v>151</v>
      </c>
      <c r="E1388" s="44"/>
      <c r="F1388" s="230" t="s">
        <v>1144</v>
      </c>
      <c r="G1388" s="44"/>
      <c r="H1388" s="44"/>
      <c r="I1388" s="231"/>
      <c r="J1388" s="44"/>
      <c r="K1388" s="44"/>
      <c r="L1388" s="48"/>
      <c r="M1388" s="232"/>
      <c r="N1388" s="233"/>
      <c r="O1388" s="88"/>
      <c r="P1388" s="88"/>
      <c r="Q1388" s="88"/>
      <c r="R1388" s="88"/>
      <c r="S1388" s="88"/>
      <c r="T1388" s="89"/>
      <c r="U1388" s="42"/>
      <c r="V1388" s="42"/>
      <c r="W1388" s="42"/>
      <c r="X1388" s="42"/>
      <c r="Y1388" s="42"/>
      <c r="Z1388" s="42"/>
      <c r="AA1388" s="42"/>
      <c r="AB1388" s="42"/>
      <c r="AC1388" s="42"/>
      <c r="AD1388" s="42"/>
      <c r="AE1388" s="42"/>
      <c r="AT1388" s="20" t="s">
        <v>151</v>
      </c>
      <c r="AU1388" s="20" t="s">
        <v>87</v>
      </c>
    </row>
    <row r="1389" s="13" customFormat="1">
      <c r="A1389" s="13"/>
      <c r="B1389" s="234"/>
      <c r="C1389" s="235"/>
      <c r="D1389" s="236" t="s">
        <v>153</v>
      </c>
      <c r="E1389" s="237" t="s">
        <v>32</v>
      </c>
      <c r="F1389" s="238" t="s">
        <v>191</v>
      </c>
      <c r="G1389" s="235"/>
      <c r="H1389" s="237" t="s">
        <v>32</v>
      </c>
      <c r="I1389" s="239"/>
      <c r="J1389" s="235"/>
      <c r="K1389" s="235"/>
      <c r="L1389" s="240"/>
      <c r="M1389" s="241"/>
      <c r="N1389" s="242"/>
      <c r="O1389" s="242"/>
      <c r="P1389" s="242"/>
      <c r="Q1389" s="242"/>
      <c r="R1389" s="242"/>
      <c r="S1389" s="242"/>
      <c r="T1389" s="243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44" t="s">
        <v>153</v>
      </c>
      <c r="AU1389" s="244" t="s">
        <v>87</v>
      </c>
      <c r="AV1389" s="13" t="s">
        <v>85</v>
      </c>
      <c r="AW1389" s="13" t="s">
        <v>39</v>
      </c>
      <c r="AX1389" s="13" t="s">
        <v>78</v>
      </c>
      <c r="AY1389" s="244" t="s">
        <v>141</v>
      </c>
    </row>
    <row r="1390" s="13" customFormat="1">
      <c r="A1390" s="13"/>
      <c r="B1390" s="234"/>
      <c r="C1390" s="235"/>
      <c r="D1390" s="236" t="s">
        <v>153</v>
      </c>
      <c r="E1390" s="237" t="s">
        <v>32</v>
      </c>
      <c r="F1390" s="238" t="s">
        <v>182</v>
      </c>
      <c r="G1390" s="235"/>
      <c r="H1390" s="237" t="s">
        <v>32</v>
      </c>
      <c r="I1390" s="239"/>
      <c r="J1390" s="235"/>
      <c r="K1390" s="235"/>
      <c r="L1390" s="240"/>
      <c r="M1390" s="241"/>
      <c r="N1390" s="242"/>
      <c r="O1390" s="242"/>
      <c r="P1390" s="242"/>
      <c r="Q1390" s="242"/>
      <c r="R1390" s="242"/>
      <c r="S1390" s="242"/>
      <c r="T1390" s="243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44" t="s">
        <v>153</v>
      </c>
      <c r="AU1390" s="244" t="s">
        <v>87</v>
      </c>
      <c r="AV1390" s="13" t="s">
        <v>85</v>
      </c>
      <c r="AW1390" s="13" t="s">
        <v>39</v>
      </c>
      <c r="AX1390" s="13" t="s">
        <v>78</v>
      </c>
      <c r="AY1390" s="244" t="s">
        <v>141</v>
      </c>
    </row>
    <row r="1391" s="14" customFormat="1">
      <c r="A1391" s="14"/>
      <c r="B1391" s="245"/>
      <c r="C1391" s="246"/>
      <c r="D1391" s="236" t="s">
        <v>153</v>
      </c>
      <c r="E1391" s="247" t="s">
        <v>32</v>
      </c>
      <c r="F1391" s="248" t="s">
        <v>490</v>
      </c>
      <c r="G1391" s="246"/>
      <c r="H1391" s="249">
        <v>3.4729999999999999</v>
      </c>
      <c r="I1391" s="250"/>
      <c r="J1391" s="246"/>
      <c r="K1391" s="246"/>
      <c r="L1391" s="251"/>
      <c r="M1391" s="252"/>
      <c r="N1391" s="253"/>
      <c r="O1391" s="253"/>
      <c r="P1391" s="253"/>
      <c r="Q1391" s="253"/>
      <c r="R1391" s="253"/>
      <c r="S1391" s="253"/>
      <c r="T1391" s="254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5" t="s">
        <v>153</v>
      </c>
      <c r="AU1391" s="255" t="s">
        <v>87</v>
      </c>
      <c r="AV1391" s="14" t="s">
        <v>87</v>
      </c>
      <c r="AW1391" s="14" t="s">
        <v>39</v>
      </c>
      <c r="AX1391" s="14" t="s">
        <v>78</v>
      </c>
      <c r="AY1391" s="255" t="s">
        <v>141</v>
      </c>
    </row>
    <row r="1392" s="13" customFormat="1">
      <c r="A1392" s="13"/>
      <c r="B1392" s="234"/>
      <c r="C1392" s="235"/>
      <c r="D1392" s="236" t="s">
        <v>153</v>
      </c>
      <c r="E1392" s="237" t="s">
        <v>32</v>
      </c>
      <c r="F1392" s="238" t="s">
        <v>186</v>
      </c>
      <c r="G1392" s="235"/>
      <c r="H1392" s="237" t="s">
        <v>32</v>
      </c>
      <c r="I1392" s="239"/>
      <c r="J1392" s="235"/>
      <c r="K1392" s="235"/>
      <c r="L1392" s="240"/>
      <c r="M1392" s="241"/>
      <c r="N1392" s="242"/>
      <c r="O1392" s="242"/>
      <c r="P1392" s="242"/>
      <c r="Q1392" s="242"/>
      <c r="R1392" s="242"/>
      <c r="S1392" s="242"/>
      <c r="T1392" s="243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44" t="s">
        <v>153</v>
      </c>
      <c r="AU1392" s="244" t="s">
        <v>87</v>
      </c>
      <c r="AV1392" s="13" t="s">
        <v>85</v>
      </c>
      <c r="AW1392" s="13" t="s">
        <v>39</v>
      </c>
      <c r="AX1392" s="13" t="s">
        <v>78</v>
      </c>
      <c r="AY1392" s="244" t="s">
        <v>141</v>
      </c>
    </row>
    <row r="1393" s="14" customFormat="1">
      <c r="A1393" s="14"/>
      <c r="B1393" s="245"/>
      <c r="C1393" s="246"/>
      <c r="D1393" s="236" t="s">
        <v>153</v>
      </c>
      <c r="E1393" s="247" t="s">
        <v>32</v>
      </c>
      <c r="F1393" s="248" t="s">
        <v>498</v>
      </c>
      <c r="G1393" s="246"/>
      <c r="H1393" s="249">
        <v>19.135999999999999</v>
      </c>
      <c r="I1393" s="250"/>
      <c r="J1393" s="246"/>
      <c r="K1393" s="246"/>
      <c r="L1393" s="251"/>
      <c r="M1393" s="252"/>
      <c r="N1393" s="253"/>
      <c r="O1393" s="253"/>
      <c r="P1393" s="253"/>
      <c r="Q1393" s="253"/>
      <c r="R1393" s="253"/>
      <c r="S1393" s="253"/>
      <c r="T1393" s="254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5" t="s">
        <v>153</v>
      </c>
      <c r="AU1393" s="255" t="s">
        <v>87</v>
      </c>
      <c r="AV1393" s="14" t="s">
        <v>87</v>
      </c>
      <c r="AW1393" s="14" t="s">
        <v>39</v>
      </c>
      <c r="AX1393" s="14" t="s">
        <v>85</v>
      </c>
      <c r="AY1393" s="255" t="s">
        <v>141</v>
      </c>
    </row>
    <row r="1394" s="2" customFormat="1" ht="21.75" customHeight="1">
      <c r="A1394" s="42"/>
      <c r="B1394" s="43"/>
      <c r="C1394" s="278" t="s">
        <v>1145</v>
      </c>
      <c r="D1394" s="278" t="s">
        <v>305</v>
      </c>
      <c r="E1394" s="279" t="s">
        <v>1146</v>
      </c>
      <c r="F1394" s="280" t="s">
        <v>1147</v>
      </c>
      <c r="G1394" s="281" t="s">
        <v>1026</v>
      </c>
      <c r="H1394" s="282">
        <v>4</v>
      </c>
      <c r="I1394" s="283"/>
      <c r="J1394" s="284">
        <f>ROUND(I1394*H1394,2)</f>
        <v>0</v>
      </c>
      <c r="K1394" s="280" t="s">
        <v>32</v>
      </c>
      <c r="L1394" s="285"/>
      <c r="M1394" s="286" t="s">
        <v>32</v>
      </c>
      <c r="N1394" s="287" t="s">
        <v>49</v>
      </c>
      <c r="O1394" s="88"/>
      <c r="P1394" s="225">
        <f>O1394*H1394</f>
        <v>0</v>
      </c>
      <c r="Q1394" s="225">
        <v>0.10764</v>
      </c>
      <c r="R1394" s="225">
        <f>Q1394*H1394</f>
        <v>0.43056</v>
      </c>
      <c r="S1394" s="225">
        <v>0</v>
      </c>
      <c r="T1394" s="226">
        <f>S1394*H1394</f>
        <v>0</v>
      </c>
      <c r="U1394" s="42"/>
      <c r="V1394" s="42"/>
      <c r="W1394" s="42"/>
      <c r="X1394" s="42"/>
      <c r="Y1394" s="42"/>
      <c r="Z1394" s="42"/>
      <c r="AA1394" s="42"/>
      <c r="AB1394" s="42"/>
      <c r="AC1394" s="42"/>
      <c r="AD1394" s="42"/>
      <c r="AE1394" s="42"/>
      <c r="AR1394" s="227" t="s">
        <v>522</v>
      </c>
      <c r="AT1394" s="227" t="s">
        <v>305</v>
      </c>
      <c r="AU1394" s="227" t="s">
        <v>87</v>
      </c>
      <c r="AY1394" s="20" t="s">
        <v>141</v>
      </c>
      <c r="BE1394" s="228">
        <f>IF(N1394="základní",J1394,0)</f>
        <v>0</v>
      </c>
      <c r="BF1394" s="228">
        <f>IF(N1394="snížená",J1394,0)</f>
        <v>0</v>
      </c>
      <c r="BG1394" s="228">
        <f>IF(N1394="zákl. přenesená",J1394,0)</f>
        <v>0</v>
      </c>
      <c r="BH1394" s="228">
        <f>IF(N1394="sníž. přenesená",J1394,0)</f>
        <v>0</v>
      </c>
      <c r="BI1394" s="228">
        <f>IF(N1394="nulová",J1394,0)</f>
        <v>0</v>
      </c>
      <c r="BJ1394" s="20" t="s">
        <v>85</v>
      </c>
      <c r="BK1394" s="228">
        <f>ROUND(I1394*H1394,2)</f>
        <v>0</v>
      </c>
      <c r="BL1394" s="20" t="s">
        <v>355</v>
      </c>
      <c r="BM1394" s="227" t="s">
        <v>1148</v>
      </c>
    </row>
    <row r="1395" s="13" customFormat="1">
      <c r="A1395" s="13"/>
      <c r="B1395" s="234"/>
      <c r="C1395" s="235"/>
      <c r="D1395" s="236" t="s">
        <v>153</v>
      </c>
      <c r="E1395" s="237" t="s">
        <v>32</v>
      </c>
      <c r="F1395" s="238" t="s">
        <v>309</v>
      </c>
      <c r="G1395" s="235"/>
      <c r="H1395" s="237" t="s">
        <v>32</v>
      </c>
      <c r="I1395" s="239"/>
      <c r="J1395" s="235"/>
      <c r="K1395" s="235"/>
      <c r="L1395" s="240"/>
      <c r="M1395" s="241"/>
      <c r="N1395" s="242"/>
      <c r="O1395" s="242"/>
      <c r="P1395" s="242"/>
      <c r="Q1395" s="242"/>
      <c r="R1395" s="242"/>
      <c r="S1395" s="242"/>
      <c r="T1395" s="243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44" t="s">
        <v>153</v>
      </c>
      <c r="AU1395" s="244" t="s">
        <v>87</v>
      </c>
      <c r="AV1395" s="13" t="s">
        <v>85</v>
      </c>
      <c r="AW1395" s="13" t="s">
        <v>39</v>
      </c>
      <c r="AX1395" s="13" t="s">
        <v>78</v>
      </c>
      <c r="AY1395" s="244" t="s">
        <v>141</v>
      </c>
    </row>
    <row r="1396" s="14" customFormat="1">
      <c r="A1396" s="14"/>
      <c r="B1396" s="245"/>
      <c r="C1396" s="246"/>
      <c r="D1396" s="236" t="s">
        <v>153</v>
      </c>
      <c r="E1396" s="247" t="s">
        <v>32</v>
      </c>
      <c r="F1396" s="248" t="s">
        <v>149</v>
      </c>
      <c r="G1396" s="246"/>
      <c r="H1396" s="249">
        <v>4</v>
      </c>
      <c r="I1396" s="250"/>
      <c r="J1396" s="246"/>
      <c r="K1396" s="246"/>
      <c r="L1396" s="251"/>
      <c r="M1396" s="252"/>
      <c r="N1396" s="253"/>
      <c r="O1396" s="253"/>
      <c r="P1396" s="253"/>
      <c r="Q1396" s="253"/>
      <c r="R1396" s="253"/>
      <c r="S1396" s="253"/>
      <c r="T1396" s="254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5" t="s">
        <v>153</v>
      </c>
      <c r="AU1396" s="255" t="s">
        <v>87</v>
      </c>
      <c r="AV1396" s="14" t="s">
        <v>87</v>
      </c>
      <c r="AW1396" s="14" t="s">
        <v>39</v>
      </c>
      <c r="AX1396" s="14" t="s">
        <v>85</v>
      </c>
      <c r="AY1396" s="255" t="s">
        <v>141</v>
      </c>
    </row>
    <row r="1397" s="2" customFormat="1" ht="21.75" customHeight="1">
      <c r="A1397" s="42"/>
      <c r="B1397" s="43"/>
      <c r="C1397" s="278" t="s">
        <v>1149</v>
      </c>
      <c r="D1397" s="278" t="s">
        <v>305</v>
      </c>
      <c r="E1397" s="279" t="s">
        <v>1150</v>
      </c>
      <c r="F1397" s="280" t="s">
        <v>1151</v>
      </c>
      <c r="G1397" s="281" t="s">
        <v>1026</v>
      </c>
      <c r="H1397" s="282">
        <v>1</v>
      </c>
      <c r="I1397" s="283"/>
      <c r="J1397" s="284">
        <f>ROUND(I1397*H1397,2)</f>
        <v>0</v>
      </c>
      <c r="K1397" s="280" t="s">
        <v>32</v>
      </c>
      <c r="L1397" s="285"/>
      <c r="M1397" s="286" t="s">
        <v>32</v>
      </c>
      <c r="N1397" s="287" t="s">
        <v>49</v>
      </c>
      <c r="O1397" s="88"/>
      <c r="P1397" s="225">
        <f>O1397*H1397</f>
        <v>0</v>
      </c>
      <c r="Q1397" s="225">
        <v>0.052490000000000002</v>
      </c>
      <c r="R1397" s="225">
        <f>Q1397*H1397</f>
        <v>0.052490000000000002</v>
      </c>
      <c r="S1397" s="225">
        <v>0</v>
      </c>
      <c r="T1397" s="226">
        <f>S1397*H1397</f>
        <v>0</v>
      </c>
      <c r="U1397" s="42"/>
      <c r="V1397" s="42"/>
      <c r="W1397" s="42"/>
      <c r="X1397" s="42"/>
      <c r="Y1397" s="42"/>
      <c r="Z1397" s="42"/>
      <c r="AA1397" s="42"/>
      <c r="AB1397" s="42"/>
      <c r="AC1397" s="42"/>
      <c r="AD1397" s="42"/>
      <c r="AE1397" s="42"/>
      <c r="AR1397" s="227" t="s">
        <v>522</v>
      </c>
      <c r="AT1397" s="227" t="s">
        <v>305</v>
      </c>
      <c r="AU1397" s="227" t="s">
        <v>87</v>
      </c>
      <c r="AY1397" s="20" t="s">
        <v>141</v>
      </c>
      <c r="BE1397" s="228">
        <f>IF(N1397="základní",J1397,0)</f>
        <v>0</v>
      </c>
      <c r="BF1397" s="228">
        <f>IF(N1397="snížená",J1397,0)</f>
        <v>0</v>
      </c>
      <c r="BG1397" s="228">
        <f>IF(N1397="zákl. přenesená",J1397,0)</f>
        <v>0</v>
      </c>
      <c r="BH1397" s="228">
        <f>IF(N1397="sníž. přenesená",J1397,0)</f>
        <v>0</v>
      </c>
      <c r="BI1397" s="228">
        <f>IF(N1397="nulová",J1397,0)</f>
        <v>0</v>
      </c>
      <c r="BJ1397" s="20" t="s">
        <v>85</v>
      </c>
      <c r="BK1397" s="228">
        <f>ROUND(I1397*H1397,2)</f>
        <v>0</v>
      </c>
      <c r="BL1397" s="20" t="s">
        <v>355</v>
      </c>
      <c r="BM1397" s="227" t="s">
        <v>1152</v>
      </c>
    </row>
    <row r="1398" s="13" customFormat="1">
      <c r="A1398" s="13"/>
      <c r="B1398" s="234"/>
      <c r="C1398" s="235"/>
      <c r="D1398" s="236" t="s">
        <v>153</v>
      </c>
      <c r="E1398" s="237" t="s">
        <v>32</v>
      </c>
      <c r="F1398" s="238" t="s">
        <v>309</v>
      </c>
      <c r="G1398" s="235"/>
      <c r="H1398" s="237" t="s">
        <v>32</v>
      </c>
      <c r="I1398" s="239"/>
      <c r="J1398" s="235"/>
      <c r="K1398" s="235"/>
      <c r="L1398" s="240"/>
      <c r="M1398" s="241"/>
      <c r="N1398" s="242"/>
      <c r="O1398" s="242"/>
      <c r="P1398" s="242"/>
      <c r="Q1398" s="242"/>
      <c r="R1398" s="242"/>
      <c r="S1398" s="242"/>
      <c r="T1398" s="243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44" t="s">
        <v>153</v>
      </c>
      <c r="AU1398" s="244" t="s">
        <v>87</v>
      </c>
      <c r="AV1398" s="13" t="s">
        <v>85</v>
      </c>
      <c r="AW1398" s="13" t="s">
        <v>39</v>
      </c>
      <c r="AX1398" s="13" t="s">
        <v>78</v>
      </c>
      <c r="AY1398" s="244" t="s">
        <v>141</v>
      </c>
    </row>
    <row r="1399" s="14" customFormat="1">
      <c r="A1399" s="14"/>
      <c r="B1399" s="245"/>
      <c r="C1399" s="246"/>
      <c r="D1399" s="236" t="s">
        <v>153</v>
      </c>
      <c r="E1399" s="247" t="s">
        <v>32</v>
      </c>
      <c r="F1399" s="248" t="s">
        <v>85</v>
      </c>
      <c r="G1399" s="246"/>
      <c r="H1399" s="249">
        <v>1</v>
      </c>
      <c r="I1399" s="250"/>
      <c r="J1399" s="246"/>
      <c r="K1399" s="246"/>
      <c r="L1399" s="251"/>
      <c r="M1399" s="252"/>
      <c r="N1399" s="253"/>
      <c r="O1399" s="253"/>
      <c r="P1399" s="253"/>
      <c r="Q1399" s="253"/>
      <c r="R1399" s="253"/>
      <c r="S1399" s="253"/>
      <c r="T1399" s="254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5" t="s">
        <v>153</v>
      </c>
      <c r="AU1399" s="255" t="s">
        <v>87</v>
      </c>
      <c r="AV1399" s="14" t="s">
        <v>87</v>
      </c>
      <c r="AW1399" s="14" t="s">
        <v>39</v>
      </c>
      <c r="AX1399" s="14" t="s">
        <v>85</v>
      </c>
      <c r="AY1399" s="255" t="s">
        <v>141</v>
      </c>
    </row>
    <row r="1400" s="2" customFormat="1" ht="21.75" customHeight="1">
      <c r="A1400" s="42"/>
      <c r="B1400" s="43"/>
      <c r="C1400" s="216" t="s">
        <v>1153</v>
      </c>
      <c r="D1400" s="216" t="s">
        <v>144</v>
      </c>
      <c r="E1400" s="217" t="s">
        <v>1154</v>
      </c>
      <c r="F1400" s="218" t="s">
        <v>1155</v>
      </c>
      <c r="G1400" s="219" t="s">
        <v>147</v>
      </c>
      <c r="H1400" s="220">
        <v>1.1000000000000001</v>
      </c>
      <c r="I1400" s="221"/>
      <c r="J1400" s="222">
        <f>ROUND(I1400*H1400,2)</f>
        <v>0</v>
      </c>
      <c r="K1400" s="218" t="s">
        <v>148</v>
      </c>
      <c r="L1400" s="48"/>
      <c r="M1400" s="223" t="s">
        <v>32</v>
      </c>
      <c r="N1400" s="224" t="s">
        <v>49</v>
      </c>
      <c r="O1400" s="88"/>
      <c r="P1400" s="225">
        <f>O1400*H1400</f>
        <v>0</v>
      </c>
      <c r="Q1400" s="225">
        <v>0.00027</v>
      </c>
      <c r="R1400" s="225">
        <f>Q1400*H1400</f>
        <v>0.00029700000000000001</v>
      </c>
      <c r="S1400" s="225">
        <v>0</v>
      </c>
      <c r="T1400" s="226">
        <f>S1400*H1400</f>
        <v>0</v>
      </c>
      <c r="U1400" s="42"/>
      <c r="V1400" s="42"/>
      <c r="W1400" s="42"/>
      <c r="X1400" s="42"/>
      <c r="Y1400" s="42"/>
      <c r="Z1400" s="42"/>
      <c r="AA1400" s="42"/>
      <c r="AB1400" s="42"/>
      <c r="AC1400" s="42"/>
      <c r="AD1400" s="42"/>
      <c r="AE1400" s="42"/>
      <c r="AR1400" s="227" t="s">
        <v>355</v>
      </c>
      <c r="AT1400" s="227" t="s">
        <v>144</v>
      </c>
      <c r="AU1400" s="227" t="s">
        <v>87</v>
      </c>
      <c r="AY1400" s="20" t="s">
        <v>141</v>
      </c>
      <c r="BE1400" s="228">
        <f>IF(N1400="základní",J1400,0)</f>
        <v>0</v>
      </c>
      <c r="BF1400" s="228">
        <f>IF(N1400="snížená",J1400,0)</f>
        <v>0</v>
      </c>
      <c r="BG1400" s="228">
        <f>IF(N1400="zákl. přenesená",J1400,0)</f>
        <v>0</v>
      </c>
      <c r="BH1400" s="228">
        <f>IF(N1400="sníž. přenesená",J1400,0)</f>
        <v>0</v>
      </c>
      <c r="BI1400" s="228">
        <f>IF(N1400="nulová",J1400,0)</f>
        <v>0</v>
      </c>
      <c r="BJ1400" s="20" t="s">
        <v>85</v>
      </c>
      <c r="BK1400" s="228">
        <f>ROUND(I1400*H1400,2)</f>
        <v>0</v>
      </c>
      <c r="BL1400" s="20" t="s">
        <v>355</v>
      </c>
      <c r="BM1400" s="227" t="s">
        <v>1156</v>
      </c>
    </row>
    <row r="1401" s="2" customFormat="1">
      <c r="A1401" s="42"/>
      <c r="B1401" s="43"/>
      <c r="C1401" s="44"/>
      <c r="D1401" s="229" t="s">
        <v>151</v>
      </c>
      <c r="E1401" s="44"/>
      <c r="F1401" s="230" t="s">
        <v>1157</v>
      </c>
      <c r="G1401" s="44"/>
      <c r="H1401" s="44"/>
      <c r="I1401" s="231"/>
      <c r="J1401" s="44"/>
      <c r="K1401" s="44"/>
      <c r="L1401" s="48"/>
      <c r="M1401" s="232"/>
      <c r="N1401" s="233"/>
      <c r="O1401" s="88"/>
      <c r="P1401" s="88"/>
      <c r="Q1401" s="88"/>
      <c r="R1401" s="88"/>
      <c r="S1401" s="88"/>
      <c r="T1401" s="89"/>
      <c r="U1401" s="42"/>
      <c r="V1401" s="42"/>
      <c r="W1401" s="42"/>
      <c r="X1401" s="42"/>
      <c r="Y1401" s="42"/>
      <c r="Z1401" s="42"/>
      <c r="AA1401" s="42"/>
      <c r="AB1401" s="42"/>
      <c r="AC1401" s="42"/>
      <c r="AD1401" s="42"/>
      <c r="AE1401" s="42"/>
      <c r="AT1401" s="20" t="s">
        <v>151</v>
      </c>
      <c r="AU1401" s="20" t="s">
        <v>87</v>
      </c>
    </row>
    <row r="1402" s="13" customFormat="1">
      <c r="A1402" s="13"/>
      <c r="B1402" s="234"/>
      <c r="C1402" s="235"/>
      <c r="D1402" s="236" t="s">
        <v>153</v>
      </c>
      <c r="E1402" s="237" t="s">
        <v>32</v>
      </c>
      <c r="F1402" s="238" t="s">
        <v>197</v>
      </c>
      <c r="G1402" s="235"/>
      <c r="H1402" s="237" t="s">
        <v>32</v>
      </c>
      <c r="I1402" s="239"/>
      <c r="J1402" s="235"/>
      <c r="K1402" s="235"/>
      <c r="L1402" s="240"/>
      <c r="M1402" s="241"/>
      <c r="N1402" s="242"/>
      <c r="O1402" s="242"/>
      <c r="P1402" s="242"/>
      <c r="Q1402" s="242"/>
      <c r="R1402" s="242"/>
      <c r="S1402" s="242"/>
      <c r="T1402" s="243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44" t="s">
        <v>153</v>
      </c>
      <c r="AU1402" s="244" t="s">
        <v>87</v>
      </c>
      <c r="AV1402" s="13" t="s">
        <v>85</v>
      </c>
      <c r="AW1402" s="13" t="s">
        <v>39</v>
      </c>
      <c r="AX1402" s="13" t="s">
        <v>78</v>
      </c>
      <c r="AY1402" s="244" t="s">
        <v>141</v>
      </c>
    </row>
    <row r="1403" s="13" customFormat="1">
      <c r="A1403" s="13"/>
      <c r="B1403" s="234"/>
      <c r="C1403" s="235"/>
      <c r="D1403" s="236" t="s">
        <v>153</v>
      </c>
      <c r="E1403" s="237" t="s">
        <v>32</v>
      </c>
      <c r="F1403" s="238" t="s">
        <v>1158</v>
      </c>
      <c r="G1403" s="235"/>
      <c r="H1403" s="237" t="s">
        <v>32</v>
      </c>
      <c r="I1403" s="239"/>
      <c r="J1403" s="235"/>
      <c r="K1403" s="235"/>
      <c r="L1403" s="240"/>
      <c r="M1403" s="241"/>
      <c r="N1403" s="242"/>
      <c r="O1403" s="242"/>
      <c r="P1403" s="242"/>
      <c r="Q1403" s="242"/>
      <c r="R1403" s="242"/>
      <c r="S1403" s="242"/>
      <c r="T1403" s="243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4" t="s">
        <v>153</v>
      </c>
      <c r="AU1403" s="244" t="s">
        <v>87</v>
      </c>
      <c r="AV1403" s="13" t="s">
        <v>85</v>
      </c>
      <c r="AW1403" s="13" t="s">
        <v>39</v>
      </c>
      <c r="AX1403" s="13" t="s">
        <v>78</v>
      </c>
      <c r="AY1403" s="244" t="s">
        <v>141</v>
      </c>
    </row>
    <row r="1404" s="14" customFormat="1">
      <c r="A1404" s="14"/>
      <c r="B1404" s="245"/>
      <c r="C1404" s="246"/>
      <c r="D1404" s="236" t="s">
        <v>153</v>
      </c>
      <c r="E1404" s="247" t="s">
        <v>32</v>
      </c>
      <c r="F1404" s="248" t="s">
        <v>1159</v>
      </c>
      <c r="G1404" s="246"/>
      <c r="H1404" s="249">
        <v>1.1000000000000001</v>
      </c>
      <c r="I1404" s="250"/>
      <c r="J1404" s="246"/>
      <c r="K1404" s="246"/>
      <c r="L1404" s="251"/>
      <c r="M1404" s="252"/>
      <c r="N1404" s="253"/>
      <c r="O1404" s="253"/>
      <c r="P1404" s="253"/>
      <c r="Q1404" s="253"/>
      <c r="R1404" s="253"/>
      <c r="S1404" s="253"/>
      <c r="T1404" s="254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5" t="s">
        <v>153</v>
      </c>
      <c r="AU1404" s="255" t="s">
        <v>87</v>
      </c>
      <c r="AV1404" s="14" t="s">
        <v>87</v>
      </c>
      <c r="AW1404" s="14" t="s">
        <v>39</v>
      </c>
      <c r="AX1404" s="14" t="s">
        <v>85</v>
      </c>
      <c r="AY1404" s="255" t="s">
        <v>141</v>
      </c>
    </row>
    <row r="1405" s="2" customFormat="1" ht="21.75" customHeight="1">
      <c r="A1405" s="42"/>
      <c r="B1405" s="43"/>
      <c r="C1405" s="278" t="s">
        <v>1160</v>
      </c>
      <c r="D1405" s="278" t="s">
        <v>305</v>
      </c>
      <c r="E1405" s="279" t="s">
        <v>1161</v>
      </c>
      <c r="F1405" s="280" t="s">
        <v>1162</v>
      </c>
      <c r="G1405" s="281" t="s">
        <v>1026</v>
      </c>
      <c r="H1405" s="282">
        <v>1</v>
      </c>
      <c r="I1405" s="283"/>
      <c r="J1405" s="284">
        <f>ROUND(I1405*H1405,2)</f>
        <v>0</v>
      </c>
      <c r="K1405" s="280" t="s">
        <v>32</v>
      </c>
      <c r="L1405" s="285"/>
      <c r="M1405" s="286" t="s">
        <v>32</v>
      </c>
      <c r="N1405" s="287" t="s">
        <v>49</v>
      </c>
      <c r="O1405" s="88"/>
      <c r="P1405" s="225">
        <f>O1405*H1405</f>
        <v>0</v>
      </c>
      <c r="Q1405" s="225">
        <v>0.049500000000000002</v>
      </c>
      <c r="R1405" s="225">
        <f>Q1405*H1405</f>
        <v>0.049500000000000002</v>
      </c>
      <c r="S1405" s="225">
        <v>0</v>
      </c>
      <c r="T1405" s="226">
        <f>S1405*H1405</f>
        <v>0</v>
      </c>
      <c r="U1405" s="42"/>
      <c r="V1405" s="42"/>
      <c r="W1405" s="42"/>
      <c r="X1405" s="42"/>
      <c r="Y1405" s="42"/>
      <c r="Z1405" s="42"/>
      <c r="AA1405" s="42"/>
      <c r="AB1405" s="42"/>
      <c r="AC1405" s="42"/>
      <c r="AD1405" s="42"/>
      <c r="AE1405" s="42"/>
      <c r="AR1405" s="227" t="s">
        <v>522</v>
      </c>
      <c r="AT1405" s="227" t="s">
        <v>305</v>
      </c>
      <c r="AU1405" s="227" t="s">
        <v>87</v>
      </c>
      <c r="AY1405" s="20" t="s">
        <v>141</v>
      </c>
      <c r="BE1405" s="228">
        <f>IF(N1405="základní",J1405,0)</f>
        <v>0</v>
      </c>
      <c r="BF1405" s="228">
        <f>IF(N1405="snížená",J1405,0)</f>
        <v>0</v>
      </c>
      <c r="BG1405" s="228">
        <f>IF(N1405="zákl. přenesená",J1405,0)</f>
        <v>0</v>
      </c>
      <c r="BH1405" s="228">
        <f>IF(N1405="sníž. přenesená",J1405,0)</f>
        <v>0</v>
      </c>
      <c r="BI1405" s="228">
        <f>IF(N1405="nulová",J1405,0)</f>
        <v>0</v>
      </c>
      <c r="BJ1405" s="20" t="s">
        <v>85</v>
      </c>
      <c r="BK1405" s="228">
        <f>ROUND(I1405*H1405,2)</f>
        <v>0</v>
      </c>
      <c r="BL1405" s="20" t="s">
        <v>355</v>
      </c>
      <c r="BM1405" s="227" t="s">
        <v>1163</v>
      </c>
    </row>
    <row r="1406" s="13" customFormat="1">
      <c r="A1406" s="13"/>
      <c r="B1406" s="234"/>
      <c r="C1406" s="235"/>
      <c r="D1406" s="236" t="s">
        <v>153</v>
      </c>
      <c r="E1406" s="237" t="s">
        <v>32</v>
      </c>
      <c r="F1406" s="238" t="s">
        <v>309</v>
      </c>
      <c r="G1406" s="235"/>
      <c r="H1406" s="237" t="s">
        <v>32</v>
      </c>
      <c r="I1406" s="239"/>
      <c r="J1406" s="235"/>
      <c r="K1406" s="235"/>
      <c r="L1406" s="240"/>
      <c r="M1406" s="241"/>
      <c r="N1406" s="242"/>
      <c r="O1406" s="242"/>
      <c r="P1406" s="242"/>
      <c r="Q1406" s="242"/>
      <c r="R1406" s="242"/>
      <c r="S1406" s="242"/>
      <c r="T1406" s="243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4" t="s">
        <v>153</v>
      </c>
      <c r="AU1406" s="244" t="s">
        <v>87</v>
      </c>
      <c r="AV1406" s="13" t="s">
        <v>85</v>
      </c>
      <c r="AW1406" s="13" t="s">
        <v>39</v>
      </c>
      <c r="AX1406" s="13" t="s">
        <v>78</v>
      </c>
      <c r="AY1406" s="244" t="s">
        <v>141</v>
      </c>
    </row>
    <row r="1407" s="14" customFormat="1">
      <c r="A1407" s="14"/>
      <c r="B1407" s="245"/>
      <c r="C1407" s="246"/>
      <c r="D1407" s="236" t="s">
        <v>153</v>
      </c>
      <c r="E1407" s="247" t="s">
        <v>32</v>
      </c>
      <c r="F1407" s="248" t="s">
        <v>85</v>
      </c>
      <c r="G1407" s="246"/>
      <c r="H1407" s="249">
        <v>1</v>
      </c>
      <c r="I1407" s="250"/>
      <c r="J1407" s="246"/>
      <c r="K1407" s="246"/>
      <c r="L1407" s="251"/>
      <c r="M1407" s="252"/>
      <c r="N1407" s="253"/>
      <c r="O1407" s="253"/>
      <c r="P1407" s="253"/>
      <c r="Q1407" s="253"/>
      <c r="R1407" s="253"/>
      <c r="S1407" s="253"/>
      <c r="T1407" s="254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5" t="s">
        <v>153</v>
      </c>
      <c r="AU1407" s="255" t="s">
        <v>87</v>
      </c>
      <c r="AV1407" s="14" t="s">
        <v>87</v>
      </c>
      <c r="AW1407" s="14" t="s">
        <v>39</v>
      </c>
      <c r="AX1407" s="14" t="s">
        <v>85</v>
      </c>
      <c r="AY1407" s="255" t="s">
        <v>141</v>
      </c>
    </row>
    <row r="1408" s="2" customFormat="1" ht="21.75" customHeight="1">
      <c r="A1408" s="42"/>
      <c r="B1408" s="43"/>
      <c r="C1408" s="216" t="s">
        <v>1164</v>
      </c>
      <c r="D1408" s="216" t="s">
        <v>144</v>
      </c>
      <c r="E1408" s="217" t="s">
        <v>1165</v>
      </c>
      <c r="F1408" s="218" t="s">
        <v>1166</v>
      </c>
      <c r="G1408" s="219" t="s">
        <v>147</v>
      </c>
      <c r="H1408" s="220">
        <v>210.172</v>
      </c>
      <c r="I1408" s="221"/>
      <c r="J1408" s="222">
        <f>ROUND(I1408*H1408,2)</f>
        <v>0</v>
      </c>
      <c r="K1408" s="218" t="s">
        <v>148</v>
      </c>
      <c r="L1408" s="48"/>
      <c r="M1408" s="223" t="s">
        <v>32</v>
      </c>
      <c r="N1408" s="224" t="s">
        <v>49</v>
      </c>
      <c r="O1408" s="88"/>
      <c r="P1408" s="225">
        <f>O1408*H1408</f>
        <v>0</v>
      </c>
      <c r="Q1408" s="225">
        <v>0.00027999999999999998</v>
      </c>
      <c r="R1408" s="225">
        <f>Q1408*H1408</f>
        <v>0.058848159999999997</v>
      </c>
      <c r="S1408" s="225">
        <v>0</v>
      </c>
      <c r="T1408" s="226">
        <f>S1408*H1408</f>
        <v>0</v>
      </c>
      <c r="U1408" s="42"/>
      <c r="V1408" s="42"/>
      <c r="W1408" s="42"/>
      <c r="X1408" s="42"/>
      <c r="Y1408" s="42"/>
      <c r="Z1408" s="42"/>
      <c r="AA1408" s="42"/>
      <c r="AB1408" s="42"/>
      <c r="AC1408" s="42"/>
      <c r="AD1408" s="42"/>
      <c r="AE1408" s="42"/>
      <c r="AR1408" s="227" t="s">
        <v>355</v>
      </c>
      <c r="AT1408" s="227" t="s">
        <v>144</v>
      </c>
      <c r="AU1408" s="227" t="s">
        <v>87</v>
      </c>
      <c r="AY1408" s="20" t="s">
        <v>141</v>
      </c>
      <c r="BE1408" s="228">
        <f>IF(N1408="základní",J1408,0)</f>
        <v>0</v>
      </c>
      <c r="BF1408" s="228">
        <f>IF(N1408="snížená",J1408,0)</f>
        <v>0</v>
      </c>
      <c r="BG1408" s="228">
        <f>IF(N1408="zákl. přenesená",J1408,0)</f>
        <v>0</v>
      </c>
      <c r="BH1408" s="228">
        <f>IF(N1408="sníž. přenesená",J1408,0)</f>
        <v>0</v>
      </c>
      <c r="BI1408" s="228">
        <f>IF(N1408="nulová",J1408,0)</f>
        <v>0</v>
      </c>
      <c r="BJ1408" s="20" t="s">
        <v>85</v>
      </c>
      <c r="BK1408" s="228">
        <f>ROUND(I1408*H1408,2)</f>
        <v>0</v>
      </c>
      <c r="BL1408" s="20" t="s">
        <v>355</v>
      </c>
      <c r="BM1408" s="227" t="s">
        <v>1167</v>
      </c>
    </row>
    <row r="1409" s="2" customFormat="1">
      <c r="A1409" s="42"/>
      <c r="B1409" s="43"/>
      <c r="C1409" s="44"/>
      <c r="D1409" s="229" t="s">
        <v>151</v>
      </c>
      <c r="E1409" s="44"/>
      <c r="F1409" s="230" t="s">
        <v>1168</v>
      </c>
      <c r="G1409" s="44"/>
      <c r="H1409" s="44"/>
      <c r="I1409" s="231"/>
      <c r="J1409" s="44"/>
      <c r="K1409" s="44"/>
      <c r="L1409" s="48"/>
      <c r="M1409" s="232"/>
      <c r="N1409" s="233"/>
      <c r="O1409" s="88"/>
      <c r="P1409" s="88"/>
      <c r="Q1409" s="88"/>
      <c r="R1409" s="88"/>
      <c r="S1409" s="88"/>
      <c r="T1409" s="89"/>
      <c r="U1409" s="42"/>
      <c r="V1409" s="42"/>
      <c r="W1409" s="42"/>
      <c r="X1409" s="42"/>
      <c r="Y1409" s="42"/>
      <c r="Z1409" s="42"/>
      <c r="AA1409" s="42"/>
      <c r="AB1409" s="42"/>
      <c r="AC1409" s="42"/>
      <c r="AD1409" s="42"/>
      <c r="AE1409" s="42"/>
      <c r="AT1409" s="20" t="s">
        <v>151</v>
      </c>
      <c r="AU1409" s="20" t="s">
        <v>87</v>
      </c>
    </row>
    <row r="1410" s="13" customFormat="1">
      <c r="A1410" s="13"/>
      <c r="B1410" s="234"/>
      <c r="C1410" s="235"/>
      <c r="D1410" s="236" t="s">
        <v>153</v>
      </c>
      <c r="E1410" s="237" t="s">
        <v>32</v>
      </c>
      <c r="F1410" s="238" t="s">
        <v>191</v>
      </c>
      <c r="G1410" s="235"/>
      <c r="H1410" s="237" t="s">
        <v>32</v>
      </c>
      <c r="I1410" s="239"/>
      <c r="J1410" s="235"/>
      <c r="K1410" s="235"/>
      <c r="L1410" s="240"/>
      <c r="M1410" s="241"/>
      <c r="N1410" s="242"/>
      <c r="O1410" s="242"/>
      <c r="P1410" s="242"/>
      <c r="Q1410" s="242"/>
      <c r="R1410" s="242"/>
      <c r="S1410" s="242"/>
      <c r="T1410" s="243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44" t="s">
        <v>153</v>
      </c>
      <c r="AU1410" s="244" t="s">
        <v>87</v>
      </c>
      <c r="AV1410" s="13" t="s">
        <v>85</v>
      </c>
      <c r="AW1410" s="13" t="s">
        <v>39</v>
      </c>
      <c r="AX1410" s="13" t="s">
        <v>78</v>
      </c>
      <c r="AY1410" s="244" t="s">
        <v>141</v>
      </c>
    </row>
    <row r="1411" s="13" customFormat="1">
      <c r="A1411" s="13"/>
      <c r="B1411" s="234"/>
      <c r="C1411" s="235"/>
      <c r="D1411" s="236" t="s">
        <v>153</v>
      </c>
      <c r="E1411" s="237" t="s">
        <v>32</v>
      </c>
      <c r="F1411" s="238" t="s">
        <v>170</v>
      </c>
      <c r="G1411" s="235"/>
      <c r="H1411" s="237" t="s">
        <v>32</v>
      </c>
      <c r="I1411" s="239"/>
      <c r="J1411" s="235"/>
      <c r="K1411" s="235"/>
      <c r="L1411" s="240"/>
      <c r="M1411" s="241"/>
      <c r="N1411" s="242"/>
      <c r="O1411" s="242"/>
      <c r="P1411" s="242"/>
      <c r="Q1411" s="242"/>
      <c r="R1411" s="242"/>
      <c r="S1411" s="242"/>
      <c r="T1411" s="243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4" t="s">
        <v>153</v>
      </c>
      <c r="AU1411" s="244" t="s">
        <v>87</v>
      </c>
      <c r="AV1411" s="13" t="s">
        <v>85</v>
      </c>
      <c r="AW1411" s="13" t="s">
        <v>39</v>
      </c>
      <c r="AX1411" s="13" t="s">
        <v>78</v>
      </c>
      <c r="AY1411" s="244" t="s">
        <v>141</v>
      </c>
    </row>
    <row r="1412" s="14" customFormat="1">
      <c r="A1412" s="14"/>
      <c r="B1412" s="245"/>
      <c r="C1412" s="246"/>
      <c r="D1412" s="236" t="s">
        <v>153</v>
      </c>
      <c r="E1412" s="247" t="s">
        <v>32</v>
      </c>
      <c r="F1412" s="248" t="s">
        <v>484</v>
      </c>
      <c r="G1412" s="246"/>
      <c r="H1412" s="249">
        <v>40.204999999999998</v>
      </c>
      <c r="I1412" s="250"/>
      <c r="J1412" s="246"/>
      <c r="K1412" s="246"/>
      <c r="L1412" s="251"/>
      <c r="M1412" s="252"/>
      <c r="N1412" s="253"/>
      <c r="O1412" s="253"/>
      <c r="P1412" s="253"/>
      <c r="Q1412" s="253"/>
      <c r="R1412" s="253"/>
      <c r="S1412" s="253"/>
      <c r="T1412" s="254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5" t="s">
        <v>153</v>
      </c>
      <c r="AU1412" s="255" t="s">
        <v>87</v>
      </c>
      <c r="AV1412" s="14" t="s">
        <v>87</v>
      </c>
      <c r="AW1412" s="14" t="s">
        <v>39</v>
      </c>
      <c r="AX1412" s="14" t="s">
        <v>78</v>
      </c>
      <c r="AY1412" s="255" t="s">
        <v>141</v>
      </c>
    </row>
    <row r="1413" s="13" customFormat="1">
      <c r="A1413" s="13"/>
      <c r="B1413" s="234"/>
      <c r="C1413" s="235"/>
      <c r="D1413" s="236" t="s">
        <v>153</v>
      </c>
      <c r="E1413" s="237" t="s">
        <v>32</v>
      </c>
      <c r="F1413" s="238" t="s">
        <v>172</v>
      </c>
      <c r="G1413" s="235"/>
      <c r="H1413" s="237" t="s">
        <v>32</v>
      </c>
      <c r="I1413" s="239"/>
      <c r="J1413" s="235"/>
      <c r="K1413" s="235"/>
      <c r="L1413" s="240"/>
      <c r="M1413" s="241"/>
      <c r="N1413" s="242"/>
      <c r="O1413" s="242"/>
      <c r="P1413" s="242"/>
      <c r="Q1413" s="242"/>
      <c r="R1413" s="242"/>
      <c r="S1413" s="242"/>
      <c r="T1413" s="243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44" t="s">
        <v>153</v>
      </c>
      <c r="AU1413" s="244" t="s">
        <v>87</v>
      </c>
      <c r="AV1413" s="13" t="s">
        <v>85</v>
      </c>
      <c r="AW1413" s="13" t="s">
        <v>39</v>
      </c>
      <c r="AX1413" s="13" t="s">
        <v>78</v>
      </c>
      <c r="AY1413" s="244" t="s">
        <v>141</v>
      </c>
    </row>
    <row r="1414" s="14" customFormat="1">
      <c r="A1414" s="14"/>
      <c r="B1414" s="245"/>
      <c r="C1414" s="246"/>
      <c r="D1414" s="236" t="s">
        <v>153</v>
      </c>
      <c r="E1414" s="247" t="s">
        <v>32</v>
      </c>
      <c r="F1414" s="248" t="s">
        <v>485</v>
      </c>
      <c r="G1414" s="246"/>
      <c r="H1414" s="249">
        <v>2.427</v>
      </c>
      <c r="I1414" s="250"/>
      <c r="J1414" s="246"/>
      <c r="K1414" s="246"/>
      <c r="L1414" s="251"/>
      <c r="M1414" s="252"/>
      <c r="N1414" s="253"/>
      <c r="O1414" s="253"/>
      <c r="P1414" s="253"/>
      <c r="Q1414" s="253"/>
      <c r="R1414" s="253"/>
      <c r="S1414" s="253"/>
      <c r="T1414" s="254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5" t="s">
        <v>153</v>
      </c>
      <c r="AU1414" s="255" t="s">
        <v>87</v>
      </c>
      <c r="AV1414" s="14" t="s">
        <v>87</v>
      </c>
      <c r="AW1414" s="14" t="s">
        <v>39</v>
      </c>
      <c r="AX1414" s="14" t="s">
        <v>78</v>
      </c>
      <c r="AY1414" s="255" t="s">
        <v>141</v>
      </c>
    </row>
    <row r="1415" s="13" customFormat="1">
      <c r="A1415" s="13"/>
      <c r="B1415" s="234"/>
      <c r="C1415" s="235"/>
      <c r="D1415" s="236" t="s">
        <v>153</v>
      </c>
      <c r="E1415" s="237" t="s">
        <v>32</v>
      </c>
      <c r="F1415" s="238" t="s">
        <v>174</v>
      </c>
      <c r="G1415" s="235"/>
      <c r="H1415" s="237" t="s">
        <v>32</v>
      </c>
      <c r="I1415" s="239"/>
      <c r="J1415" s="235"/>
      <c r="K1415" s="235"/>
      <c r="L1415" s="240"/>
      <c r="M1415" s="241"/>
      <c r="N1415" s="242"/>
      <c r="O1415" s="242"/>
      <c r="P1415" s="242"/>
      <c r="Q1415" s="242"/>
      <c r="R1415" s="242"/>
      <c r="S1415" s="242"/>
      <c r="T1415" s="243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4" t="s">
        <v>153</v>
      </c>
      <c r="AU1415" s="244" t="s">
        <v>87</v>
      </c>
      <c r="AV1415" s="13" t="s">
        <v>85</v>
      </c>
      <c r="AW1415" s="13" t="s">
        <v>39</v>
      </c>
      <c r="AX1415" s="13" t="s">
        <v>78</v>
      </c>
      <c r="AY1415" s="244" t="s">
        <v>141</v>
      </c>
    </row>
    <row r="1416" s="14" customFormat="1">
      <c r="A1416" s="14"/>
      <c r="B1416" s="245"/>
      <c r="C1416" s="246"/>
      <c r="D1416" s="236" t="s">
        <v>153</v>
      </c>
      <c r="E1416" s="247" t="s">
        <v>32</v>
      </c>
      <c r="F1416" s="248" t="s">
        <v>486</v>
      </c>
      <c r="G1416" s="246"/>
      <c r="H1416" s="249">
        <v>16.170000000000002</v>
      </c>
      <c r="I1416" s="250"/>
      <c r="J1416" s="246"/>
      <c r="K1416" s="246"/>
      <c r="L1416" s="251"/>
      <c r="M1416" s="252"/>
      <c r="N1416" s="253"/>
      <c r="O1416" s="253"/>
      <c r="P1416" s="253"/>
      <c r="Q1416" s="253"/>
      <c r="R1416" s="253"/>
      <c r="S1416" s="253"/>
      <c r="T1416" s="254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5" t="s">
        <v>153</v>
      </c>
      <c r="AU1416" s="255" t="s">
        <v>87</v>
      </c>
      <c r="AV1416" s="14" t="s">
        <v>87</v>
      </c>
      <c r="AW1416" s="14" t="s">
        <v>39</v>
      </c>
      <c r="AX1416" s="14" t="s">
        <v>78</v>
      </c>
      <c r="AY1416" s="255" t="s">
        <v>141</v>
      </c>
    </row>
    <row r="1417" s="16" customFormat="1">
      <c r="A1417" s="16"/>
      <c r="B1417" s="267"/>
      <c r="C1417" s="268"/>
      <c r="D1417" s="236" t="s">
        <v>153</v>
      </c>
      <c r="E1417" s="269" t="s">
        <v>32</v>
      </c>
      <c r="F1417" s="270" t="s">
        <v>287</v>
      </c>
      <c r="G1417" s="268"/>
      <c r="H1417" s="271">
        <v>58.802</v>
      </c>
      <c r="I1417" s="272"/>
      <c r="J1417" s="268"/>
      <c r="K1417" s="268"/>
      <c r="L1417" s="273"/>
      <c r="M1417" s="274"/>
      <c r="N1417" s="275"/>
      <c r="O1417" s="275"/>
      <c r="P1417" s="275"/>
      <c r="Q1417" s="275"/>
      <c r="R1417" s="275"/>
      <c r="S1417" s="275"/>
      <c r="T1417" s="276"/>
      <c r="U1417" s="16"/>
      <c r="V1417" s="16"/>
      <c r="W1417" s="16"/>
      <c r="X1417" s="16"/>
      <c r="Y1417" s="16"/>
      <c r="Z1417" s="16"/>
      <c r="AA1417" s="16"/>
      <c r="AB1417" s="16"/>
      <c r="AC1417" s="16"/>
      <c r="AD1417" s="16"/>
      <c r="AE1417" s="16"/>
      <c r="AT1417" s="277" t="s">
        <v>153</v>
      </c>
      <c r="AU1417" s="277" t="s">
        <v>87</v>
      </c>
      <c r="AV1417" s="16" t="s">
        <v>230</v>
      </c>
      <c r="AW1417" s="16" t="s">
        <v>39</v>
      </c>
      <c r="AX1417" s="16" t="s">
        <v>78</v>
      </c>
      <c r="AY1417" s="277" t="s">
        <v>141</v>
      </c>
    </row>
    <row r="1418" s="13" customFormat="1">
      <c r="A1418" s="13"/>
      <c r="B1418" s="234"/>
      <c r="C1418" s="235"/>
      <c r="D1418" s="236" t="s">
        <v>153</v>
      </c>
      <c r="E1418" s="237" t="s">
        <v>32</v>
      </c>
      <c r="F1418" s="238" t="s">
        <v>192</v>
      </c>
      <c r="G1418" s="235"/>
      <c r="H1418" s="237" t="s">
        <v>32</v>
      </c>
      <c r="I1418" s="239"/>
      <c r="J1418" s="235"/>
      <c r="K1418" s="235"/>
      <c r="L1418" s="240"/>
      <c r="M1418" s="241"/>
      <c r="N1418" s="242"/>
      <c r="O1418" s="242"/>
      <c r="P1418" s="242"/>
      <c r="Q1418" s="242"/>
      <c r="R1418" s="242"/>
      <c r="S1418" s="242"/>
      <c r="T1418" s="243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4" t="s">
        <v>153</v>
      </c>
      <c r="AU1418" s="244" t="s">
        <v>87</v>
      </c>
      <c r="AV1418" s="13" t="s">
        <v>85</v>
      </c>
      <c r="AW1418" s="13" t="s">
        <v>39</v>
      </c>
      <c r="AX1418" s="13" t="s">
        <v>78</v>
      </c>
      <c r="AY1418" s="244" t="s">
        <v>141</v>
      </c>
    </row>
    <row r="1419" s="13" customFormat="1">
      <c r="A1419" s="13"/>
      <c r="B1419" s="234"/>
      <c r="C1419" s="235"/>
      <c r="D1419" s="236" t="s">
        <v>153</v>
      </c>
      <c r="E1419" s="237" t="s">
        <v>32</v>
      </c>
      <c r="F1419" s="238" t="s">
        <v>178</v>
      </c>
      <c r="G1419" s="235"/>
      <c r="H1419" s="237" t="s">
        <v>32</v>
      </c>
      <c r="I1419" s="239"/>
      <c r="J1419" s="235"/>
      <c r="K1419" s="235"/>
      <c r="L1419" s="240"/>
      <c r="M1419" s="241"/>
      <c r="N1419" s="242"/>
      <c r="O1419" s="242"/>
      <c r="P1419" s="242"/>
      <c r="Q1419" s="242"/>
      <c r="R1419" s="242"/>
      <c r="S1419" s="242"/>
      <c r="T1419" s="243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44" t="s">
        <v>153</v>
      </c>
      <c r="AU1419" s="244" t="s">
        <v>87</v>
      </c>
      <c r="AV1419" s="13" t="s">
        <v>85</v>
      </c>
      <c r="AW1419" s="13" t="s">
        <v>39</v>
      </c>
      <c r="AX1419" s="13" t="s">
        <v>78</v>
      </c>
      <c r="AY1419" s="244" t="s">
        <v>141</v>
      </c>
    </row>
    <row r="1420" s="14" customFormat="1">
      <c r="A1420" s="14"/>
      <c r="B1420" s="245"/>
      <c r="C1420" s="246"/>
      <c r="D1420" s="236" t="s">
        <v>153</v>
      </c>
      <c r="E1420" s="247" t="s">
        <v>32</v>
      </c>
      <c r="F1420" s="248" t="s">
        <v>1169</v>
      </c>
      <c r="G1420" s="246"/>
      <c r="H1420" s="249">
        <v>4.25</v>
      </c>
      <c r="I1420" s="250"/>
      <c r="J1420" s="246"/>
      <c r="K1420" s="246"/>
      <c r="L1420" s="251"/>
      <c r="M1420" s="252"/>
      <c r="N1420" s="253"/>
      <c r="O1420" s="253"/>
      <c r="P1420" s="253"/>
      <c r="Q1420" s="253"/>
      <c r="R1420" s="253"/>
      <c r="S1420" s="253"/>
      <c r="T1420" s="254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5" t="s">
        <v>153</v>
      </c>
      <c r="AU1420" s="255" t="s">
        <v>87</v>
      </c>
      <c r="AV1420" s="14" t="s">
        <v>87</v>
      </c>
      <c r="AW1420" s="14" t="s">
        <v>39</v>
      </c>
      <c r="AX1420" s="14" t="s">
        <v>78</v>
      </c>
      <c r="AY1420" s="255" t="s">
        <v>141</v>
      </c>
    </row>
    <row r="1421" s="13" customFormat="1">
      <c r="A1421" s="13"/>
      <c r="B1421" s="234"/>
      <c r="C1421" s="235"/>
      <c r="D1421" s="236" t="s">
        <v>153</v>
      </c>
      <c r="E1421" s="237" t="s">
        <v>32</v>
      </c>
      <c r="F1421" s="238" t="s">
        <v>1170</v>
      </c>
      <c r="G1421" s="235"/>
      <c r="H1421" s="237" t="s">
        <v>32</v>
      </c>
      <c r="I1421" s="239"/>
      <c r="J1421" s="235"/>
      <c r="K1421" s="235"/>
      <c r="L1421" s="240"/>
      <c r="M1421" s="241"/>
      <c r="N1421" s="242"/>
      <c r="O1421" s="242"/>
      <c r="P1421" s="242"/>
      <c r="Q1421" s="242"/>
      <c r="R1421" s="242"/>
      <c r="S1421" s="242"/>
      <c r="T1421" s="243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4" t="s">
        <v>153</v>
      </c>
      <c r="AU1421" s="244" t="s">
        <v>87</v>
      </c>
      <c r="AV1421" s="13" t="s">
        <v>85</v>
      </c>
      <c r="AW1421" s="13" t="s">
        <v>39</v>
      </c>
      <c r="AX1421" s="13" t="s">
        <v>78</v>
      </c>
      <c r="AY1421" s="244" t="s">
        <v>141</v>
      </c>
    </row>
    <row r="1422" s="14" customFormat="1">
      <c r="A1422" s="14"/>
      <c r="B1422" s="245"/>
      <c r="C1422" s="246"/>
      <c r="D1422" s="236" t="s">
        <v>153</v>
      </c>
      <c r="E1422" s="247" t="s">
        <v>32</v>
      </c>
      <c r="F1422" s="248" t="s">
        <v>1171</v>
      </c>
      <c r="G1422" s="246"/>
      <c r="H1422" s="249">
        <v>58.5</v>
      </c>
      <c r="I1422" s="250"/>
      <c r="J1422" s="246"/>
      <c r="K1422" s="246"/>
      <c r="L1422" s="251"/>
      <c r="M1422" s="252"/>
      <c r="N1422" s="253"/>
      <c r="O1422" s="253"/>
      <c r="P1422" s="253"/>
      <c r="Q1422" s="253"/>
      <c r="R1422" s="253"/>
      <c r="S1422" s="253"/>
      <c r="T1422" s="254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5" t="s">
        <v>153</v>
      </c>
      <c r="AU1422" s="255" t="s">
        <v>87</v>
      </c>
      <c r="AV1422" s="14" t="s">
        <v>87</v>
      </c>
      <c r="AW1422" s="14" t="s">
        <v>39</v>
      </c>
      <c r="AX1422" s="14" t="s">
        <v>78</v>
      </c>
      <c r="AY1422" s="255" t="s">
        <v>141</v>
      </c>
    </row>
    <row r="1423" s="13" customFormat="1">
      <c r="A1423" s="13"/>
      <c r="B1423" s="234"/>
      <c r="C1423" s="235"/>
      <c r="D1423" s="236" t="s">
        <v>153</v>
      </c>
      <c r="E1423" s="237" t="s">
        <v>32</v>
      </c>
      <c r="F1423" s="238" t="s">
        <v>172</v>
      </c>
      <c r="G1423" s="235"/>
      <c r="H1423" s="237" t="s">
        <v>32</v>
      </c>
      <c r="I1423" s="239"/>
      <c r="J1423" s="235"/>
      <c r="K1423" s="235"/>
      <c r="L1423" s="240"/>
      <c r="M1423" s="241"/>
      <c r="N1423" s="242"/>
      <c r="O1423" s="242"/>
      <c r="P1423" s="242"/>
      <c r="Q1423" s="242"/>
      <c r="R1423" s="242"/>
      <c r="S1423" s="242"/>
      <c r="T1423" s="243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44" t="s">
        <v>153</v>
      </c>
      <c r="AU1423" s="244" t="s">
        <v>87</v>
      </c>
      <c r="AV1423" s="13" t="s">
        <v>85</v>
      </c>
      <c r="AW1423" s="13" t="s">
        <v>39</v>
      </c>
      <c r="AX1423" s="13" t="s">
        <v>78</v>
      </c>
      <c r="AY1423" s="244" t="s">
        <v>141</v>
      </c>
    </row>
    <row r="1424" s="14" customFormat="1">
      <c r="A1424" s="14"/>
      <c r="B1424" s="245"/>
      <c r="C1424" s="246"/>
      <c r="D1424" s="236" t="s">
        <v>153</v>
      </c>
      <c r="E1424" s="247" t="s">
        <v>32</v>
      </c>
      <c r="F1424" s="248" t="s">
        <v>1172</v>
      </c>
      <c r="G1424" s="246"/>
      <c r="H1424" s="249">
        <v>18.48</v>
      </c>
      <c r="I1424" s="250"/>
      <c r="J1424" s="246"/>
      <c r="K1424" s="246"/>
      <c r="L1424" s="251"/>
      <c r="M1424" s="252"/>
      <c r="N1424" s="253"/>
      <c r="O1424" s="253"/>
      <c r="P1424" s="253"/>
      <c r="Q1424" s="253"/>
      <c r="R1424" s="253"/>
      <c r="S1424" s="253"/>
      <c r="T1424" s="254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5" t="s">
        <v>153</v>
      </c>
      <c r="AU1424" s="255" t="s">
        <v>87</v>
      </c>
      <c r="AV1424" s="14" t="s">
        <v>87</v>
      </c>
      <c r="AW1424" s="14" t="s">
        <v>39</v>
      </c>
      <c r="AX1424" s="14" t="s">
        <v>78</v>
      </c>
      <c r="AY1424" s="255" t="s">
        <v>141</v>
      </c>
    </row>
    <row r="1425" s="13" customFormat="1">
      <c r="A1425" s="13"/>
      <c r="B1425" s="234"/>
      <c r="C1425" s="235"/>
      <c r="D1425" s="236" t="s">
        <v>153</v>
      </c>
      <c r="E1425" s="237" t="s">
        <v>32</v>
      </c>
      <c r="F1425" s="238" t="s">
        <v>1173</v>
      </c>
      <c r="G1425" s="235"/>
      <c r="H1425" s="237" t="s">
        <v>32</v>
      </c>
      <c r="I1425" s="239"/>
      <c r="J1425" s="235"/>
      <c r="K1425" s="235"/>
      <c r="L1425" s="240"/>
      <c r="M1425" s="241"/>
      <c r="N1425" s="242"/>
      <c r="O1425" s="242"/>
      <c r="P1425" s="242"/>
      <c r="Q1425" s="242"/>
      <c r="R1425" s="242"/>
      <c r="S1425" s="242"/>
      <c r="T1425" s="243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4" t="s">
        <v>153</v>
      </c>
      <c r="AU1425" s="244" t="s">
        <v>87</v>
      </c>
      <c r="AV1425" s="13" t="s">
        <v>85</v>
      </c>
      <c r="AW1425" s="13" t="s">
        <v>39</v>
      </c>
      <c r="AX1425" s="13" t="s">
        <v>78</v>
      </c>
      <c r="AY1425" s="244" t="s">
        <v>141</v>
      </c>
    </row>
    <row r="1426" s="14" customFormat="1">
      <c r="A1426" s="14"/>
      <c r="B1426" s="245"/>
      <c r="C1426" s="246"/>
      <c r="D1426" s="236" t="s">
        <v>153</v>
      </c>
      <c r="E1426" s="247" t="s">
        <v>32</v>
      </c>
      <c r="F1426" s="248" t="s">
        <v>1174</v>
      </c>
      <c r="G1426" s="246"/>
      <c r="H1426" s="249">
        <v>6.7199999999999998</v>
      </c>
      <c r="I1426" s="250"/>
      <c r="J1426" s="246"/>
      <c r="K1426" s="246"/>
      <c r="L1426" s="251"/>
      <c r="M1426" s="252"/>
      <c r="N1426" s="253"/>
      <c r="O1426" s="253"/>
      <c r="P1426" s="253"/>
      <c r="Q1426" s="253"/>
      <c r="R1426" s="253"/>
      <c r="S1426" s="253"/>
      <c r="T1426" s="254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5" t="s">
        <v>153</v>
      </c>
      <c r="AU1426" s="255" t="s">
        <v>87</v>
      </c>
      <c r="AV1426" s="14" t="s">
        <v>87</v>
      </c>
      <c r="AW1426" s="14" t="s">
        <v>39</v>
      </c>
      <c r="AX1426" s="14" t="s">
        <v>78</v>
      </c>
      <c r="AY1426" s="255" t="s">
        <v>141</v>
      </c>
    </row>
    <row r="1427" s="16" customFormat="1">
      <c r="A1427" s="16"/>
      <c r="B1427" s="267"/>
      <c r="C1427" s="268"/>
      <c r="D1427" s="236" t="s">
        <v>153</v>
      </c>
      <c r="E1427" s="269" t="s">
        <v>32</v>
      </c>
      <c r="F1427" s="270" t="s">
        <v>287</v>
      </c>
      <c r="G1427" s="268"/>
      <c r="H1427" s="271">
        <v>87.950000000000003</v>
      </c>
      <c r="I1427" s="272"/>
      <c r="J1427" s="268"/>
      <c r="K1427" s="268"/>
      <c r="L1427" s="273"/>
      <c r="M1427" s="274"/>
      <c r="N1427" s="275"/>
      <c r="O1427" s="275"/>
      <c r="P1427" s="275"/>
      <c r="Q1427" s="275"/>
      <c r="R1427" s="275"/>
      <c r="S1427" s="275"/>
      <c r="T1427" s="276"/>
      <c r="U1427" s="16"/>
      <c r="V1427" s="16"/>
      <c r="W1427" s="16"/>
      <c r="X1427" s="16"/>
      <c r="Y1427" s="16"/>
      <c r="Z1427" s="16"/>
      <c r="AA1427" s="16"/>
      <c r="AB1427" s="16"/>
      <c r="AC1427" s="16"/>
      <c r="AD1427" s="16"/>
      <c r="AE1427" s="16"/>
      <c r="AT1427" s="277" t="s">
        <v>153</v>
      </c>
      <c r="AU1427" s="277" t="s">
        <v>87</v>
      </c>
      <c r="AV1427" s="16" t="s">
        <v>230</v>
      </c>
      <c r="AW1427" s="16" t="s">
        <v>39</v>
      </c>
      <c r="AX1427" s="16" t="s">
        <v>78</v>
      </c>
      <c r="AY1427" s="277" t="s">
        <v>141</v>
      </c>
    </row>
    <row r="1428" s="13" customFormat="1">
      <c r="A1428" s="13"/>
      <c r="B1428" s="234"/>
      <c r="C1428" s="235"/>
      <c r="D1428" s="236" t="s">
        <v>153</v>
      </c>
      <c r="E1428" s="237" t="s">
        <v>32</v>
      </c>
      <c r="F1428" s="238" t="s">
        <v>197</v>
      </c>
      <c r="G1428" s="235"/>
      <c r="H1428" s="237" t="s">
        <v>32</v>
      </c>
      <c r="I1428" s="239"/>
      <c r="J1428" s="235"/>
      <c r="K1428" s="235"/>
      <c r="L1428" s="240"/>
      <c r="M1428" s="241"/>
      <c r="N1428" s="242"/>
      <c r="O1428" s="242"/>
      <c r="P1428" s="242"/>
      <c r="Q1428" s="242"/>
      <c r="R1428" s="242"/>
      <c r="S1428" s="242"/>
      <c r="T1428" s="243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44" t="s">
        <v>153</v>
      </c>
      <c r="AU1428" s="244" t="s">
        <v>87</v>
      </c>
      <c r="AV1428" s="13" t="s">
        <v>85</v>
      </c>
      <c r="AW1428" s="13" t="s">
        <v>39</v>
      </c>
      <c r="AX1428" s="13" t="s">
        <v>78</v>
      </c>
      <c r="AY1428" s="244" t="s">
        <v>141</v>
      </c>
    </row>
    <row r="1429" s="13" customFormat="1">
      <c r="A1429" s="13"/>
      <c r="B1429" s="234"/>
      <c r="C1429" s="235"/>
      <c r="D1429" s="236" t="s">
        <v>153</v>
      </c>
      <c r="E1429" s="237" t="s">
        <v>32</v>
      </c>
      <c r="F1429" s="238" t="s">
        <v>1175</v>
      </c>
      <c r="G1429" s="235"/>
      <c r="H1429" s="237" t="s">
        <v>32</v>
      </c>
      <c r="I1429" s="239"/>
      <c r="J1429" s="235"/>
      <c r="K1429" s="235"/>
      <c r="L1429" s="240"/>
      <c r="M1429" s="241"/>
      <c r="N1429" s="242"/>
      <c r="O1429" s="242"/>
      <c r="P1429" s="242"/>
      <c r="Q1429" s="242"/>
      <c r="R1429" s="242"/>
      <c r="S1429" s="242"/>
      <c r="T1429" s="243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44" t="s">
        <v>153</v>
      </c>
      <c r="AU1429" s="244" t="s">
        <v>87</v>
      </c>
      <c r="AV1429" s="13" t="s">
        <v>85</v>
      </c>
      <c r="AW1429" s="13" t="s">
        <v>39</v>
      </c>
      <c r="AX1429" s="13" t="s">
        <v>78</v>
      </c>
      <c r="AY1429" s="244" t="s">
        <v>141</v>
      </c>
    </row>
    <row r="1430" s="14" customFormat="1">
      <c r="A1430" s="14"/>
      <c r="B1430" s="245"/>
      <c r="C1430" s="246"/>
      <c r="D1430" s="236" t="s">
        <v>153</v>
      </c>
      <c r="E1430" s="247" t="s">
        <v>32</v>
      </c>
      <c r="F1430" s="248" t="s">
        <v>1176</v>
      </c>
      <c r="G1430" s="246"/>
      <c r="H1430" s="249">
        <v>38.219999999999999</v>
      </c>
      <c r="I1430" s="250"/>
      <c r="J1430" s="246"/>
      <c r="K1430" s="246"/>
      <c r="L1430" s="251"/>
      <c r="M1430" s="252"/>
      <c r="N1430" s="253"/>
      <c r="O1430" s="253"/>
      <c r="P1430" s="253"/>
      <c r="Q1430" s="253"/>
      <c r="R1430" s="253"/>
      <c r="S1430" s="253"/>
      <c r="T1430" s="254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5" t="s">
        <v>153</v>
      </c>
      <c r="AU1430" s="255" t="s">
        <v>87</v>
      </c>
      <c r="AV1430" s="14" t="s">
        <v>87</v>
      </c>
      <c r="AW1430" s="14" t="s">
        <v>39</v>
      </c>
      <c r="AX1430" s="14" t="s">
        <v>78</v>
      </c>
      <c r="AY1430" s="255" t="s">
        <v>141</v>
      </c>
    </row>
    <row r="1431" s="13" customFormat="1">
      <c r="A1431" s="13"/>
      <c r="B1431" s="234"/>
      <c r="C1431" s="235"/>
      <c r="D1431" s="236" t="s">
        <v>153</v>
      </c>
      <c r="E1431" s="237" t="s">
        <v>32</v>
      </c>
      <c r="F1431" s="238" t="s">
        <v>172</v>
      </c>
      <c r="G1431" s="235"/>
      <c r="H1431" s="237" t="s">
        <v>32</v>
      </c>
      <c r="I1431" s="239"/>
      <c r="J1431" s="235"/>
      <c r="K1431" s="235"/>
      <c r="L1431" s="240"/>
      <c r="M1431" s="241"/>
      <c r="N1431" s="242"/>
      <c r="O1431" s="242"/>
      <c r="P1431" s="242"/>
      <c r="Q1431" s="242"/>
      <c r="R1431" s="242"/>
      <c r="S1431" s="242"/>
      <c r="T1431" s="243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4" t="s">
        <v>153</v>
      </c>
      <c r="AU1431" s="244" t="s">
        <v>87</v>
      </c>
      <c r="AV1431" s="13" t="s">
        <v>85</v>
      </c>
      <c r="AW1431" s="13" t="s">
        <v>39</v>
      </c>
      <c r="AX1431" s="13" t="s">
        <v>78</v>
      </c>
      <c r="AY1431" s="244" t="s">
        <v>141</v>
      </c>
    </row>
    <row r="1432" s="14" customFormat="1">
      <c r="A1432" s="14"/>
      <c r="B1432" s="245"/>
      <c r="C1432" s="246"/>
      <c r="D1432" s="236" t="s">
        <v>153</v>
      </c>
      <c r="E1432" s="247" t="s">
        <v>32</v>
      </c>
      <c r="F1432" s="248" t="s">
        <v>1172</v>
      </c>
      <c r="G1432" s="246"/>
      <c r="H1432" s="249">
        <v>18.48</v>
      </c>
      <c r="I1432" s="250"/>
      <c r="J1432" s="246"/>
      <c r="K1432" s="246"/>
      <c r="L1432" s="251"/>
      <c r="M1432" s="252"/>
      <c r="N1432" s="253"/>
      <c r="O1432" s="253"/>
      <c r="P1432" s="253"/>
      <c r="Q1432" s="253"/>
      <c r="R1432" s="253"/>
      <c r="S1432" s="253"/>
      <c r="T1432" s="254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5" t="s">
        <v>153</v>
      </c>
      <c r="AU1432" s="255" t="s">
        <v>87</v>
      </c>
      <c r="AV1432" s="14" t="s">
        <v>87</v>
      </c>
      <c r="AW1432" s="14" t="s">
        <v>39</v>
      </c>
      <c r="AX1432" s="14" t="s">
        <v>78</v>
      </c>
      <c r="AY1432" s="255" t="s">
        <v>141</v>
      </c>
    </row>
    <row r="1433" s="13" customFormat="1">
      <c r="A1433" s="13"/>
      <c r="B1433" s="234"/>
      <c r="C1433" s="235"/>
      <c r="D1433" s="236" t="s">
        <v>153</v>
      </c>
      <c r="E1433" s="237" t="s">
        <v>32</v>
      </c>
      <c r="F1433" s="238" t="s">
        <v>1173</v>
      </c>
      <c r="G1433" s="235"/>
      <c r="H1433" s="237" t="s">
        <v>32</v>
      </c>
      <c r="I1433" s="239"/>
      <c r="J1433" s="235"/>
      <c r="K1433" s="235"/>
      <c r="L1433" s="240"/>
      <c r="M1433" s="241"/>
      <c r="N1433" s="242"/>
      <c r="O1433" s="242"/>
      <c r="P1433" s="242"/>
      <c r="Q1433" s="242"/>
      <c r="R1433" s="242"/>
      <c r="S1433" s="242"/>
      <c r="T1433" s="243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44" t="s">
        <v>153</v>
      </c>
      <c r="AU1433" s="244" t="s">
        <v>87</v>
      </c>
      <c r="AV1433" s="13" t="s">
        <v>85</v>
      </c>
      <c r="AW1433" s="13" t="s">
        <v>39</v>
      </c>
      <c r="AX1433" s="13" t="s">
        <v>78</v>
      </c>
      <c r="AY1433" s="244" t="s">
        <v>141</v>
      </c>
    </row>
    <row r="1434" s="14" customFormat="1">
      <c r="A1434" s="14"/>
      <c r="B1434" s="245"/>
      <c r="C1434" s="246"/>
      <c r="D1434" s="236" t="s">
        <v>153</v>
      </c>
      <c r="E1434" s="247" t="s">
        <v>32</v>
      </c>
      <c r="F1434" s="248" t="s">
        <v>1174</v>
      </c>
      <c r="G1434" s="246"/>
      <c r="H1434" s="249">
        <v>6.7199999999999998</v>
      </c>
      <c r="I1434" s="250"/>
      <c r="J1434" s="246"/>
      <c r="K1434" s="246"/>
      <c r="L1434" s="251"/>
      <c r="M1434" s="252"/>
      <c r="N1434" s="253"/>
      <c r="O1434" s="253"/>
      <c r="P1434" s="253"/>
      <c r="Q1434" s="253"/>
      <c r="R1434" s="253"/>
      <c r="S1434" s="253"/>
      <c r="T1434" s="254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5" t="s">
        <v>153</v>
      </c>
      <c r="AU1434" s="255" t="s">
        <v>87</v>
      </c>
      <c r="AV1434" s="14" t="s">
        <v>87</v>
      </c>
      <c r="AW1434" s="14" t="s">
        <v>39</v>
      </c>
      <c r="AX1434" s="14" t="s">
        <v>78</v>
      </c>
      <c r="AY1434" s="255" t="s">
        <v>141</v>
      </c>
    </row>
    <row r="1435" s="15" customFormat="1">
      <c r="A1435" s="15"/>
      <c r="B1435" s="256"/>
      <c r="C1435" s="257"/>
      <c r="D1435" s="236" t="s">
        <v>153</v>
      </c>
      <c r="E1435" s="258" t="s">
        <v>32</v>
      </c>
      <c r="F1435" s="259" t="s">
        <v>223</v>
      </c>
      <c r="G1435" s="257"/>
      <c r="H1435" s="260">
        <v>210.172</v>
      </c>
      <c r="I1435" s="261"/>
      <c r="J1435" s="257"/>
      <c r="K1435" s="257"/>
      <c r="L1435" s="262"/>
      <c r="M1435" s="263"/>
      <c r="N1435" s="264"/>
      <c r="O1435" s="264"/>
      <c r="P1435" s="264"/>
      <c r="Q1435" s="264"/>
      <c r="R1435" s="264"/>
      <c r="S1435" s="264"/>
      <c r="T1435" s="265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15"/>
      <c r="AT1435" s="266" t="s">
        <v>153</v>
      </c>
      <c r="AU1435" s="266" t="s">
        <v>87</v>
      </c>
      <c r="AV1435" s="15" t="s">
        <v>149</v>
      </c>
      <c r="AW1435" s="15" t="s">
        <v>39</v>
      </c>
      <c r="AX1435" s="15" t="s">
        <v>85</v>
      </c>
      <c r="AY1435" s="266" t="s">
        <v>141</v>
      </c>
    </row>
    <row r="1436" s="2" customFormat="1" ht="16.5" customHeight="1">
      <c r="A1436" s="42"/>
      <c r="B1436" s="43"/>
      <c r="C1436" s="278" t="s">
        <v>1177</v>
      </c>
      <c r="D1436" s="278" t="s">
        <v>305</v>
      </c>
      <c r="E1436" s="279" t="s">
        <v>1178</v>
      </c>
      <c r="F1436" s="280" t="s">
        <v>1179</v>
      </c>
      <c r="G1436" s="281" t="s">
        <v>1026</v>
      </c>
      <c r="H1436" s="282">
        <v>1</v>
      </c>
      <c r="I1436" s="283"/>
      <c r="J1436" s="284">
        <f>ROUND(I1436*H1436,2)</f>
        <v>0</v>
      </c>
      <c r="K1436" s="280" t="s">
        <v>32</v>
      </c>
      <c r="L1436" s="285"/>
      <c r="M1436" s="286" t="s">
        <v>32</v>
      </c>
      <c r="N1436" s="287" t="s">
        <v>49</v>
      </c>
      <c r="O1436" s="88"/>
      <c r="P1436" s="225">
        <f>O1436*H1436</f>
        <v>0</v>
      </c>
      <c r="Q1436" s="225">
        <v>0.19125</v>
      </c>
      <c r="R1436" s="225">
        <f>Q1436*H1436</f>
        <v>0.19125</v>
      </c>
      <c r="S1436" s="225">
        <v>0</v>
      </c>
      <c r="T1436" s="226">
        <f>S1436*H1436</f>
        <v>0</v>
      </c>
      <c r="U1436" s="42"/>
      <c r="V1436" s="42"/>
      <c r="W1436" s="42"/>
      <c r="X1436" s="42"/>
      <c r="Y1436" s="42"/>
      <c r="Z1436" s="42"/>
      <c r="AA1436" s="42"/>
      <c r="AB1436" s="42"/>
      <c r="AC1436" s="42"/>
      <c r="AD1436" s="42"/>
      <c r="AE1436" s="42"/>
      <c r="AR1436" s="227" t="s">
        <v>522</v>
      </c>
      <c r="AT1436" s="227" t="s">
        <v>305</v>
      </c>
      <c r="AU1436" s="227" t="s">
        <v>87</v>
      </c>
      <c r="AY1436" s="20" t="s">
        <v>141</v>
      </c>
      <c r="BE1436" s="228">
        <f>IF(N1436="základní",J1436,0)</f>
        <v>0</v>
      </c>
      <c r="BF1436" s="228">
        <f>IF(N1436="snížená",J1436,0)</f>
        <v>0</v>
      </c>
      <c r="BG1436" s="228">
        <f>IF(N1436="zákl. přenesená",J1436,0)</f>
        <v>0</v>
      </c>
      <c r="BH1436" s="228">
        <f>IF(N1436="sníž. přenesená",J1436,0)</f>
        <v>0</v>
      </c>
      <c r="BI1436" s="228">
        <f>IF(N1436="nulová",J1436,0)</f>
        <v>0</v>
      </c>
      <c r="BJ1436" s="20" t="s">
        <v>85</v>
      </c>
      <c r="BK1436" s="228">
        <f>ROUND(I1436*H1436,2)</f>
        <v>0</v>
      </c>
      <c r="BL1436" s="20" t="s">
        <v>355</v>
      </c>
      <c r="BM1436" s="227" t="s">
        <v>1180</v>
      </c>
    </row>
    <row r="1437" s="13" customFormat="1">
      <c r="A1437" s="13"/>
      <c r="B1437" s="234"/>
      <c r="C1437" s="235"/>
      <c r="D1437" s="236" t="s">
        <v>153</v>
      </c>
      <c r="E1437" s="237" t="s">
        <v>32</v>
      </c>
      <c r="F1437" s="238" t="s">
        <v>309</v>
      </c>
      <c r="G1437" s="235"/>
      <c r="H1437" s="237" t="s">
        <v>32</v>
      </c>
      <c r="I1437" s="239"/>
      <c r="J1437" s="235"/>
      <c r="K1437" s="235"/>
      <c r="L1437" s="240"/>
      <c r="M1437" s="241"/>
      <c r="N1437" s="242"/>
      <c r="O1437" s="242"/>
      <c r="P1437" s="242"/>
      <c r="Q1437" s="242"/>
      <c r="R1437" s="242"/>
      <c r="S1437" s="242"/>
      <c r="T1437" s="243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44" t="s">
        <v>153</v>
      </c>
      <c r="AU1437" s="244" t="s">
        <v>87</v>
      </c>
      <c r="AV1437" s="13" t="s">
        <v>85</v>
      </c>
      <c r="AW1437" s="13" t="s">
        <v>39</v>
      </c>
      <c r="AX1437" s="13" t="s">
        <v>78</v>
      </c>
      <c r="AY1437" s="244" t="s">
        <v>141</v>
      </c>
    </row>
    <row r="1438" s="14" customFormat="1">
      <c r="A1438" s="14"/>
      <c r="B1438" s="245"/>
      <c r="C1438" s="246"/>
      <c r="D1438" s="236" t="s">
        <v>153</v>
      </c>
      <c r="E1438" s="247" t="s">
        <v>32</v>
      </c>
      <c r="F1438" s="248" t="s">
        <v>85</v>
      </c>
      <c r="G1438" s="246"/>
      <c r="H1438" s="249">
        <v>1</v>
      </c>
      <c r="I1438" s="250"/>
      <c r="J1438" s="246"/>
      <c r="K1438" s="246"/>
      <c r="L1438" s="251"/>
      <c r="M1438" s="252"/>
      <c r="N1438" s="253"/>
      <c r="O1438" s="253"/>
      <c r="P1438" s="253"/>
      <c r="Q1438" s="253"/>
      <c r="R1438" s="253"/>
      <c r="S1438" s="253"/>
      <c r="T1438" s="254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5" t="s">
        <v>153</v>
      </c>
      <c r="AU1438" s="255" t="s">
        <v>87</v>
      </c>
      <c r="AV1438" s="14" t="s">
        <v>87</v>
      </c>
      <c r="AW1438" s="14" t="s">
        <v>39</v>
      </c>
      <c r="AX1438" s="14" t="s">
        <v>85</v>
      </c>
      <c r="AY1438" s="255" t="s">
        <v>141</v>
      </c>
    </row>
    <row r="1439" s="2" customFormat="1" ht="16.5" customHeight="1">
      <c r="A1439" s="42"/>
      <c r="B1439" s="43"/>
      <c r="C1439" s="278" t="s">
        <v>1181</v>
      </c>
      <c r="D1439" s="278" t="s">
        <v>305</v>
      </c>
      <c r="E1439" s="279" t="s">
        <v>1182</v>
      </c>
      <c r="F1439" s="280" t="s">
        <v>1183</v>
      </c>
      <c r="G1439" s="281" t="s">
        <v>1026</v>
      </c>
      <c r="H1439" s="282">
        <v>18</v>
      </c>
      <c r="I1439" s="283"/>
      <c r="J1439" s="284">
        <f>ROUND(I1439*H1439,2)</f>
        <v>0</v>
      </c>
      <c r="K1439" s="280" t="s">
        <v>32</v>
      </c>
      <c r="L1439" s="285"/>
      <c r="M1439" s="286" t="s">
        <v>32</v>
      </c>
      <c r="N1439" s="287" t="s">
        <v>49</v>
      </c>
      <c r="O1439" s="88"/>
      <c r="P1439" s="225">
        <f>O1439*H1439</f>
        <v>0</v>
      </c>
      <c r="Q1439" s="225">
        <v>0.14624999999999999</v>
      </c>
      <c r="R1439" s="225">
        <f>Q1439*H1439</f>
        <v>2.6324999999999998</v>
      </c>
      <c r="S1439" s="225">
        <v>0</v>
      </c>
      <c r="T1439" s="226">
        <f>S1439*H1439</f>
        <v>0</v>
      </c>
      <c r="U1439" s="42"/>
      <c r="V1439" s="42"/>
      <c r="W1439" s="42"/>
      <c r="X1439" s="42"/>
      <c r="Y1439" s="42"/>
      <c r="Z1439" s="42"/>
      <c r="AA1439" s="42"/>
      <c r="AB1439" s="42"/>
      <c r="AC1439" s="42"/>
      <c r="AD1439" s="42"/>
      <c r="AE1439" s="42"/>
      <c r="AR1439" s="227" t="s">
        <v>522</v>
      </c>
      <c r="AT1439" s="227" t="s">
        <v>305</v>
      </c>
      <c r="AU1439" s="227" t="s">
        <v>87</v>
      </c>
      <c r="AY1439" s="20" t="s">
        <v>141</v>
      </c>
      <c r="BE1439" s="228">
        <f>IF(N1439="základní",J1439,0)</f>
        <v>0</v>
      </c>
      <c r="BF1439" s="228">
        <f>IF(N1439="snížená",J1439,0)</f>
        <v>0</v>
      </c>
      <c r="BG1439" s="228">
        <f>IF(N1439="zákl. přenesená",J1439,0)</f>
        <v>0</v>
      </c>
      <c r="BH1439" s="228">
        <f>IF(N1439="sníž. přenesená",J1439,0)</f>
        <v>0</v>
      </c>
      <c r="BI1439" s="228">
        <f>IF(N1439="nulová",J1439,0)</f>
        <v>0</v>
      </c>
      <c r="BJ1439" s="20" t="s">
        <v>85</v>
      </c>
      <c r="BK1439" s="228">
        <f>ROUND(I1439*H1439,2)</f>
        <v>0</v>
      </c>
      <c r="BL1439" s="20" t="s">
        <v>355</v>
      </c>
      <c r="BM1439" s="227" t="s">
        <v>1184</v>
      </c>
    </row>
    <row r="1440" s="13" customFormat="1">
      <c r="A1440" s="13"/>
      <c r="B1440" s="234"/>
      <c r="C1440" s="235"/>
      <c r="D1440" s="236" t="s">
        <v>153</v>
      </c>
      <c r="E1440" s="237" t="s">
        <v>32</v>
      </c>
      <c r="F1440" s="238" t="s">
        <v>309</v>
      </c>
      <c r="G1440" s="235"/>
      <c r="H1440" s="237" t="s">
        <v>32</v>
      </c>
      <c r="I1440" s="239"/>
      <c r="J1440" s="235"/>
      <c r="K1440" s="235"/>
      <c r="L1440" s="240"/>
      <c r="M1440" s="241"/>
      <c r="N1440" s="242"/>
      <c r="O1440" s="242"/>
      <c r="P1440" s="242"/>
      <c r="Q1440" s="242"/>
      <c r="R1440" s="242"/>
      <c r="S1440" s="242"/>
      <c r="T1440" s="243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4" t="s">
        <v>153</v>
      </c>
      <c r="AU1440" s="244" t="s">
        <v>87</v>
      </c>
      <c r="AV1440" s="13" t="s">
        <v>85</v>
      </c>
      <c r="AW1440" s="13" t="s">
        <v>39</v>
      </c>
      <c r="AX1440" s="13" t="s">
        <v>78</v>
      </c>
      <c r="AY1440" s="244" t="s">
        <v>141</v>
      </c>
    </row>
    <row r="1441" s="14" customFormat="1">
      <c r="A1441" s="14"/>
      <c r="B1441" s="245"/>
      <c r="C1441" s="246"/>
      <c r="D1441" s="236" t="s">
        <v>153</v>
      </c>
      <c r="E1441" s="247" t="s">
        <v>32</v>
      </c>
      <c r="F1441" s="248" t="s">
        <v>375</v>
      </c>
      <c r="G1441" s="246"/>
      <c r="H1441" s="249">
        <v>18</v>
      </c>
      <c r="I1441" s="250"/>
      <c r="J1441" s="246"/>
      <c r="K1441" s="246"/>
      <c r="L1441" s="251"/>
      <c r="M1441" s="252"/>
      <c r="N1441" s="253"/>
      <c r="O1441" s="253"/>
      <c r="P1441" s="253"/>
      <c r="Q1441" s="253"/>
      <c r="R1441" s="253"/>
      <c r="S1441" s="253"/>
      <c r="T1441" s="254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5" t="s">
        <v>153</v>
      </c>
      <c r="AU1441" s="255" t="s">
        <v>87</v>
      </c>
      <c r="AV1441" s="14" t="s">
        <v>87</v>
      </c>
      <c r="AW1441" s="14" t="s">
        <v>39</v>
      </c>
      <c r="AX1441" s="14" t="s">
        <v>85</v>
      </c>
      <c r="AY1441" s="255" t="s">
        <v>141</v>
      </c>
    </row>
    <row r="1442" s="2" customFormat="1" ht="16.5" customHeight="1">
      <c r="A1442" s="42"/>
      <c r="B1442" s="43"/>
      <c r="C1442" s="278" t="s">
        <v>1185</v>
      </c>
      <c r="D1442" s="278" t="s">
        <v>305</v>
      </c>
      <c r="E1442" s="279" t="s">
        <v>1186</v>
      </c>
      <c r="F1442" s="280" t="s">
        <v>1187</v>
      </c>
      <c r="G1442" s="281" t="s">
        <v>1026</v>
      </c>
      <c r="H1442" s="282">
        <v>17</v>
      </c>
      <c r="I1442" s="283"/>
      <c r="J1442" s="284">
        <f>ROUND(I1442*H1442,2)</f>
        <v>0</v>
      </c>
      <c r="K1442" s="280" t="s">
        <v>32</v>
      </c>
      <c r="L1442" s="285"/>
      <c r="M1442" s="286" t="s">
        <v>32</v>
      </c>
      <c r="N1442" s="287" t="s">
        <v>49</v>
      </c>
      <c r="O1442" s="88"/>
      <c r="P1442" s="225">
        <f>O1442*H1442</f>
        <v>0</v>
      </c>
      <c r="Q1442" s="225">
        <v>0.10643</v>
      </c>
      <c r="R1442" s="225">
        <f>Q1442*H1442</f>
        <v>1.80931</v>
      </c>
      <c r="S1442" s="225">
        <v>0</v>
      </c>
      <c r="T1442" s="226">
        <f>S1442*H1442</f>
        <v>0</v>
      </c>
      <c r="U1442" s="42"/>
      <c r="V1442" s="42"/>
      <c r="W1442" s="42"/>
      <c r="X1442" s="42"/>
      <c r="Y1442" s="42"/>
      <c r="Z1442" s="42"/>
      <c r="AA1442" s="42"/>
      <c r="AB1442" s="42"/>
      <c r="AC1442" s="42"/>
      <c r="AD1442" s="42"/>
      <c r="AE1442" s="42"/>
      <c r="AR1442" s="227" t="s">
        <v>522</v>
      </c>
      <c r="AT1442" s="227" t="s">
        <v>305</v>
      </c>
      <c r="AU1442" s="227" t="s">
        <v>87</v>
      </c>
      <c r="AY1442" s="20" t="s">
        <v>141</v>
      </c>
      <c r="BE1442" s="228">
        <f>IF(N1442="základní",J1442,0)</f>
        <v>0</v>
      </c>
      <c r="BF1442" s="228">
        <f>IF(N1442="snížená",J1442,0)</f>
        <v>0</v>
      </c>
      <c r="BG1442" s="228">
        <f>IF(N1442="zákl. přenesená",J1442,0)</f>
        <v>0</v>
      </c>
      <c r="BH1442" s="228">
        <f>IF(N1442="sníž. přenesená",J1442,0)</f>
        <v>0</v>
      </c>
      <c r="BI1442" s="228">
        <f>IF(N1442="nulová",J1442,0)</f>
        <v>0</v>
      </c>
      <c r="BJ1442" s="20" t="s">
        <v>85</v>
      </c>
      <c r="BK1442" s="228">
        <f>ROUND(I1442*H1442,2)</f>
        <v>0</v>
      </c>
      <c r="BL1442" s="20" t="s">
        <v>355</v>
      </c>
      <c r="BM1442" s="227" t="s">
        <v>1188</v>
      </c>
    </row>
    <row r="1443" s="13" customFormat="1">
      <c r="A1443" s="13"/>
      <c r="B1443" s="234"/>
      <c r="C1443" s="235"/>
      <c r="D1443" s="236" t="s">
        <v>153</v>
      </c>
      <c r="E1443" s="237" t="s">
        <v>32</v>
      </c>
      <c r="F1443" s="238" t="s">
        <v>309</v>
      </c>
      <c r="G1443" s="235"/>
      <c r="H1443" s="237" t="s">
        <v>32</v>
      </c>
      <c r="I1443" s="239"/>
      <c r="J1443" s="235"/>
      <c r="K1443" s="235"/>
      <c r="L1443" s="240"/>
      <c r="M1443" s="241"/>
      <c r="N1443" s="242"/>
      <c r="O1443" s="242"/>
      <c r="P1443" s="242"/>
      <c r="Q1443" s="242"/>
      <c r="R1443" s="242"/>
      <c r="S1443" s="242"/>
      <c r="T1443" s="243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44" t="s">
        <v>153</v>
      </c>
      <c r="AU1443" s="244" t="s">
        <v>87</v>
      </c>
      <c r="AV1443" s="13" t="s">
        <v>85</v>
      </c>
      <c r="AW1443" s="13" t="s">
        <v>39</v>
      </c>
      <c r="AX1443" s="13" t="s">
        <v>78</v>
      </c>
      <c r="AY1443" s="244" t="s">
        <v>141</v>
      </c>
    </row>
    <row r="1444" s="14" customFormat="1">
      <c r="A1444" s="14"/>
      <c r="B1444" s="245"/>
      <c r="C1444" s="246"/>
      <c r="D1444" s="236" t="s">
        <v>153</v>
      </c>
      <c r="E1444" s="247" t="s">
        <v>32</v>
      </c>
      <c r="F1444" s="248" t="s">
        <v>366</v>
      </c>
      <c r="G1444" s="246"/>
      <c r="H1444" s="249">
        <v>17</v>
      </c>
      <c r="I1444" s="250"/>
      <c r="J1444" s="246"/>
      <c r="K1444" s="246"/>
      <c r="L1444" s="251"/>
      <c r="M1444" s="252"/>
      <c r="N1444" s="253"/>
      <c r="O1444" s="253"/>
      <c r="P1444" s="253"/>
      <c r="Q1444" s="253"/>
      <c r="R1444" s="253"/>
      <c r="S1444" s="253"/>
      <c r="T1444" s="254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5" t="s">
        <v>153</v>
      </c>
      <c r="AU1444" s="255" t="s">
        <v>87</v>
      </c>
      <c r="AV1444" s="14" t="s">
        <v>87</v>
      </c>
      <c r="AW1444" s="14" t="s">
        <v>39</v>
      </c>
      <c r="AX1444" s="14" t="s">
        <v>85</v>
      </c>
      <c r="AY1444" s="255" t="s">
        <v>141</v>
      </c>
    </row>
    <row r="1445" s="2" customFormat="1" ht="16.5" customHeight="1">
      <c r="A1445" s="42"/>
      <c r="B1445" s="43"/>
      <c r="C1445" s="278" t="s">
        <v>1189</v>
      </c>
      <c r="D1445" s="278" t="s">
        <v>305</v>
      </c>
      <c r="E1445" s="279" t="s">
        <v>1190</v>
      </c>
      <c r="F1445" s="280" t="s">
        <v>1191</v>
      </c>
      <c r="G1445" s="281" t="s">
        <v>1026</v>
      </c>
      <c r="H1445" s="282">
        <v>17</v>
      </c>
      <c r="I1445" s="283"/>
      <c r="J1445" s="284">
        <f>ROUND(I1445*H1445,2)</f>
        <v>0</v>
      </c>
      <c r="K1445" s="280" t="s">
        <v>32</v>
      </c>
      <c r="L1445" s="285"/>
      <c r="M1445" s="286" t="s">
        <v>32</v>
      </c>
      <c r="N1445" s="287" t="s">
        <v>49</v>
      </c>
      <c r="O1445" s="88"/>
      <c r="P1445" s="225">
        <f>O1445*H1445</f>
        <v>0</v>
      </c>
      <c r="Q1445" s="225">
        <v>0.10395</v>
      </c>
      <c r="R1445" s="225">
        <f>Q1445*H1445</f>
        <v>1.76715</v>
      </c>
      <c r="S1445" s="225">
        <v>0</v>
      </c>
      <c r="T1445" s="226">
        <f>S1445*H1445</f>
        <v>0</v>
      </c>
      <c r="U1445" s="42"/>
      <c r="V1445" s="42"/>
      <c r="W1445" s="42"/>
      <c r="X1445" s="42"/>
      <c r="Y1445" s="42"/>
      <c r="Z1445" s="42"/>
      <c r="AA1445" s="42"/>
      <c r="AB1445" s="42"/>
      <c r="AC1445" s="42"/>
      <c r="AD1445" s="42"/>
      <c r="AE1445" s="42"/>
      <c r="AR1445" s="227" t="s">
        <v>522</v>
      </c>
      <c r="AT1445" s="227" t="s">
        <v>305</v>
      </c>
      <c r="AU1445" s="227" t="s">
        <v>87</v>
      </c>
      <c r="AY1445" s="20" t="s">
        <v>141</v>
      </c>
      <c r="BE1445" s="228">
        <f>IF(N1445="základní",J1445,0)</f>
        <v>0</v>
      </c>
      <c r="BF1445" s="228">
        <f>IF(N1445="snížená",J1445,0)</f>
        <v>0</v>
      </c>
      <c r="BG1445" s="228">
        <f>IF(N1445="zákl. přenesená",J1445,0)</f>
        <v>0</v>
      </c>
      <c r="BH1445" s="228">
        <f>IF(N1445="sníž. přenesená",J1445,0)</f>
        <v>0</v>
      </c>
      <c r="BI1445" s="228">
        <f>IF(N1445="nulová",J1445,0)</f>
        <v>0</v>
      </c>
      <c r="BJ1445" s="20" t="s">
        <v>85</v>
      </c>
      <c r="BK1445" s="228">
        <f>ROUND(I1445*H1445,2)</f>
        <v>0</v>
      </c>
      <c r="BL1445" s="20" t="s">
        <v>355</v>
      </c>
      <c r="BM1445" s="227" t="s">
        <v>1192</v>
      </c>
    </row>
    <row r="1446" s="13" customFormat="1">
      <c r="A1446" s="13"/>
      <c r="B1446" s="234"/>
      <c r="C1446" s="235"/>
      <c r="D1446" s="236" t="s">
        <v>153</v>
      </c>
      <c r="E1446" s="237" t="s">
        <v>32</v>
      </c>
      <c r="F1446" s="238" t="s">
        <v>309</v>
      </c>
      <c r="G1446" s="235"/>
      <c r="H1446" s="237" t="s">
        <v>32</v>
      </c>
      <c r="I1446" s="239"/>
      <c r="J1446" s="235"/>
      <c r="K1446" s="235"/>
      <c r="L1446" s="240"/>
      <c r="M1446" s="241"/>
      <c r="N1446" s="242"/>
      <c r="O1446" s="242"/>
      <c r="P1446" s="242"/>
      <c r="Q1446" s="242"/>
      <c r="R1446" s="242"/>
      <c r="S1446" s="242"/>
      <c r="T1446" s="243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44" t="s">
        <v>153</v>
      </c>
      <c r="AU1446" s="244" t="s">
        <v>87</v>
      </c>
      <c r="AV1446" s="13" t="s">
        <v>85</v>
      </c>
      <c r="AW1446" s="13" t="s">
        <v>39</v>
      </c>
      <c r="AX1446" s="13" t="s">
        <v>78</v>
      </c>
      <c r="AY1446" s="244" t="s">
        <v>141</v>
      </c>
    </row>
    <row r="1447" s="14" customFormat="1">
      <c r="A1447" s="14"/>
      <c r="B1447" s="245"/>
      <c r="C1447" s="246"/>
      <c r="D1447" s="236" t="s">
        <v>153</v>
      </c>
      <c r="E1447" s="247" t="s">
        <v>32</v>
      </c>
      <c r="F1447" s="248" t="s">
        <v>1193</v>
      </c>
      <c r="G1447" s="246"/>
      <c r="H1447" s="249">
        <v>17</v>
      </c>
      <c r="I1447" s="250"/>
      <c r="J1447" s="246"/>
      <c r="K1447" s="246"/>
      <c r="L1447" s="251"/>
      <c r="M1447" s="252"/>
      <c r="N1447" s="253"/>
      <c r="O1447" s="253"/>
      <c r="P1447" s="253"/>
      <c r="Q1447" s="253"/>
      <c r="R1447" s="253"/>
      <c r="S1447" s="253"/>
      <c r="T1447" s="254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5" t="s">
        <v>153</v>
      </c>
      <c r="AU1447" s="255" t="s">
        <v>87</v>
      </c>
      <c r="AV1447" s="14" t="s">
        <v>87</v>
      </c>
      <c r="AW1447" s="14" t="s">
        <v>39</v>
      </c>
      <c r="AX1447" s="14" t="s">
        <v>85</v>
      </c>
      <c r="AY1447" s="255" t="s">
        <v>141</v>
      </c>
    </row>
    <row r="1448" s="2" customFormat="1" ht="16.5" customHeight="1">
      <c r="A1448" s="42"/>
      <c r="B1448" s="43"/>
      <c r="C1448" s="278" t="s">
        <v>1194</v>
      </c>
      <c r="D1448" s="278" t="s">
        <v>305</v>
      </c>
      <c r="E1448" s="279" t="s">
        <v>1195</v>
      </c>
      <c r="F1448" s="280" t="s">
        <v>1196</v>
      </c>
      <c r="G1448" s="281" t="s">
        <v>1026</v>
      </c>
      <c r="H1448" s="282">
        <v>14</v>
      </c>
      <c r="I1448" s="283"/>
      <c r="J1448" s="284">
        <f>ROUND(I1448*H1448,2)</f>
        <v>0</v>
      </c>
      <c r="K1448" s="280" t="s">
        <v>32</v>
      </c>
      <c r="L1448" s="285"/>
      <c r="M1448" s="286" t="s">
        <v>32</v>
      </c>
      <c r="N1448" s="287" t="s">
        <v>49</v>
      </c>
      <c r="O1448" s="88"/>
      <c r="P1448" s="225">
        <f>O1448*H1448</f>
        <v>0</v>
      </c>
      <c r="Q1448" s="225">
        <v>0.12285</v>
      </c>
      <c r="R1448" s="225">
        <f>Q1448*H1448</f>
        <v>1.7199</v>
      </c>
      <c r="S1448" s="225">
        <v>0</v>
      </c>
      <c r="T1448" s="226">
        <f>S1448*H1448</f>
        <v>0</v>
      </c>
      <c r="U1448" s="42"/>
      <c r="V1448" s="42"/>
      <c r="W1448" s="42"/>
      <c r="X1448" s="42"/>
      <c r="Y1448" s="42"/>
      <c r="Z1448" s="42"/>
      <c r="AA1448" s="42"/>
      <c r="AB1448" s="42"/>
      <c r="AC1448" s="42"/>
      <c r="AD1448" s="42"/>
      <c r="AE1448" s="42"/>
      <c r="AR1448" s="227" t="s">
        <v>522</v>
      </c>
      <c r="AT1448" s="227" t="s">
        <v>305</v>
      </c>
      <c r="AU1448" s="227" t="s">
        <v>87</v>
      </c>
      <c r="AY1448" s="20" t="s">
        <v>141</v>
      </c>
      <c r="BE1448" s="228">
        <f>IF(N1448="základní",J1448,0)</f>
        <v>0</v>
      </c>
      <c r="BF1448" s="228">
        <f>IF(N1448="snížená",J1448,0)</f>
        <v>0</v>
      </c>
      <c r="BG1448" s="228">
        <f>IF(N1448="zákl. přenesená",J1448,0)</f>
        <v>0</v>
      </c>
      <c r="BH1448" s="228">
        <f>IF(N1448="sníž. přenesená",J1448,0)</f>
        <v>0</v>
      </c>
      <c r="BI1448" s="228">
        <f>IF(N1448="nulová",J1448,0)</f>
        <v>0</v>
      </c>
      <c r="BJ1448" s="20" t="s">
        <v>85</v>
      </c>
      <c r="BK1448" s="228">
        <f>ROUND(I1448*H1448,2)</f>
        <v>0</v>
      </c>
      <c r="BL1448" s="20" t="s">
        <v>355</v>
      </c>
      <c r="BM1448" s="227" t="s">
        <v>1197</v>
      </c>
    </row>
    <row r="1449" s="13" customFormat="1">
      <c r="A1449" s="13"/>
      <c r="B1449" s="234"/>
      <c r="C1449" s="235"/>
      <c r="D1449" s="236" t="s">
        <v>153</v>
      </c>
      <c r="E1449" s="237" t="s">
        <v>32</v>
      </c>
      <c r="F1449" s="238" t="s">
        <v>309</v>
      </c>
      <c r="G1449" s="235"/>
      <c r="H1449" s="237" t="s">
        <v>32</v>
      </c>
      <c r="I1449" s="239"/>
      <c r="J1449" s="235"/>
      <c r="K1449" s="235"/>
      <c r="L1449" s="240"/>
      <c r="M1449" s="241"/>
      <c r="N1449" s="242"/>
      <c r="O1449" s="242"/>
      <c r="P1449" s="242"/>
      <c r="Q1449" s="242"/>
      <c r="R1449" s="242"/>
      <c r="S1449" s="242"/>
      <c r="T1449" s="243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44" t="s">
        <v>153</v>
      </c>
      <c r="AU1449" s="244" t="s">
        <v>87</v>
      </c>
      <c r="AV1449" s="13" t="s">
        <v>85</v>
      </c>
      <c r="AW1449" s="13" t="s">
        <v>39</v>
      </c>
      <c r="AX1449" s="13" t="s">
        <v>78</v>
      </c>
      <c r="AY1449" s="244" t="s">
        <v>141</v>
      </c>
    </row>
    <row r="1450" s="14" customFormat="1">
      <c r="A1450" s="14"/>
      <c r="B1450" s="245"/>
      <c r="C1450" s="246"/>
      <c r="D1450" s="236" t="s">
        <v>153</v>
      </c>
      <c r="E1450" s="247" t="s">
        <v>32</v>
      </c>
      <c r="F1450" s="248" t="s">
        <v>344</v>
      </c>
      <c r="G1450" s="246"/>
      <c r="H1450" s="249">
        <v>14</v>
      </c>
      <c r="I1450" s="250"/>
      <c r="J1450" s="246"/>
      <c r="K1450" s="246"/>
      <c r="L1450" s="251"/>
      <c r="M1450" s="252"/>
      <c r="N1450" s="253"/>
      <c r="O1450" s="253"/>
      <c r="P1450" s="253"/>
      <c r="Q1450" s="253"/>
      <c r="R1450" s="253"/>
      <c r="S1450" s="253"/>
      <c r="T1450" s="254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5" t="s">
        <v>153</v>
      </c>
      <c r="AU1450" s="255" t="s">
        <v>87</v>
      </c>
      <c r="AV1450" s="14" t="s">
        <v>87</v>
      </c>
      <c r="AW1450" s="14" t="s">
        <v>39</v>
      </c>
      <c r="AX1450" s="14" t="s">
        <v>85</v>
      </c>
      <c r="AY1450" s="255" t="s">
        <v>141</v>
      </c>
    </row>
    <row r="1451" s="2" customFormat="1" ht="16.5" customHeight="1">
      <c r="A1451" s="42"/>
      <c r="B1451" s="43"/>
      <c r="C1451" s="278" t="s">
        <v>1198</v>
      </c>
      <c r="D1451" s="278" t="s">
        <v>305</v>
      </c>
      <c r="E1451" s="279" t="s">
        <v>1199</v>
      </c>
      <c r="F1451" s="280" t="s">
        <v>1200</v>
      </c>
      <c r="G1451" s="281" t="s">
        <v>1026</v>
      </c>
      <c r="H1451" s="282">
        <v>7</v>
      </c>
      <c r="I1451" s="283"/>
      <c r="J1451" s="284">
        <f>ROUND(I1451*H1451,2)</f>
        <v>0</v>
      </c>
      <c r="K1451" s="280" t="s">
        <v>32</v>
      </c>
      <c r="L1451" s="285"/>
      <c r="M1451" s="286" t="s">
        <v>32</v>
      </c>
      <c r="N1451" s="287" t="s">
        <v>49</v>
      </c>
      <c r="O1451" s="88"/>
      <c r="P1451" s="225">
        <f>O1451*H1451</f>
        <v>0</v>
      </c>
      <c r="Q1451" s="225">
        <v>0.10395</v>
      </c>
      <c r="R1451" s="225">
        <f>Q1451*H1451</f>
        <v>0.72765000000000002</v>
      </c>
      <c r="S1451" s="225">
        <v>0</v>
      </c>
      <c r="T1451" s="226">
        <f>S1451*H1451</f>
        <v>0</v>
      </c>
      <c r="U1451" s="42"/>
      <c r="V1451" s="42"/>
      <c r="W1451" s="42"/>
      <c r="X1451" s="42"/>
      <c r="Y1451" s="42"/>
      <c r="Z1451" s="42"/>
      <c r="AA1451" s="42"/>
      <c r="AB1451" s="42"/>
      <c r="AC1451" s="42"/>
      <c r="AD1451" s="42"/>
      <c r="AE1451" s="42"/>
      <c r="AR1451" s="227" t="s">
        <v>522</v>
      </c>
      <c r="AT1451" s="227" t="s">
        <v>305</v>
      </c>
      <c r="AU1451" s="227" t="s">
        <v>87</v>
      </c>
      <c r="AY1451" s="20" t="s">
        <v>141</v>
      </c>
      <c r="BE1451" s="228">
        <f>IF(N1451="základní",J1451,0)</f>
        <v>0</v>
      </c>
      <c r="BF1451" s="228">
        <f>IF(N1451="snížená",J1451,0)</f>
        <v>0</v>
      </c>
      <c r="BG1451" s="228">
        <f>IF(N1451="zákl. přenesená",J1451,0)</f>
        <v>0</v>
      </c>
      <c r="BH1451" s="228">
        <f>IF(N1451="sníž. přenesená",J1451,0)</f>
        <v>0</v>
      </c>
      <c r="BI1451" s="228">
        <f>IF(N1451="nulová",J1451,0)</f>
        <v>0</v>
      </c>
      <c r="BJ1451" s="20" t="s">
        <v>85</v>
      </c>
      <c r="BK1451" s="228">
        <f>ROUND(I1451*H1451,2)</f>
        <v>0</v>
      </c>
      <c r="BL1451" s="20" t="s">
        <v>355</v>
      </c>
      <c r="BM1451" s="227" t="s">
        <v>1201</v>
      </c>
    </row>
    <row r="1452" s="13" customFormat="1">
      <c r="A1452" s="13"/>
      <c r="B1452" s="234"/>
      <c r="C1452" s="235"/>
      <c r="D1452" s="236" t="s">
        <v>153</v>
      </c>
      <c r="E1452" s="237" t="s">
        <v>32</v>
      </c>
      <c r="F1452" s="238" t="s">
        <v>309</v>
      </c>
      <c r="G1452" s="235"/>
      <c r="H1452" s="237" t="s">
        <v>32</v>
      </c>
      <c r="I1452" s="239"/>
      <c r="J1452" s="235"/>
      <c r="K1452" s="235"/>
      <c r="L1452" s="240"/>
      <c r="M1452" s="241"/>
      <c r="N1452" s="242"/>
      <c r="O1452" s="242"/>
      <c r="P1452" s="242"/>
      <c r="Q1452" s="242"/>
      <c r="R1452" s="242"/>
      <c r="S1452" s="242"/>
      <c r="T1452" s="243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44" t="s">
        <v>153</v>
      </c>
      <c r="AU1452" s="244" t="s">
        <v>87</v>
      </c>
      <c r="AV1452" s="13" t="s">
        <v>85</v>
      </c>
      <c r="AW1452" s="13" t="s">
        <v>39</v>
      </c>
      <c r="AX1452" s="13" t="s">
        <v>78</v>
      </c>
      <c r="AY1452" s="244" t="s">
        <v>141</v>
      </c>
    </row>
    <row r="1453" s="14" customFormat="1">
      <c r="A1453" s="14"/>
      <c r="B1453" s="245"/>
      <c r="C1453" s="246"/>
      <c r="D1453" s="236" t="s">
        <v>153</v>
      </c>
      <c r="E1453" s="247" t="s">
        <v>32</v>
      </c>
      <c r="F1453" s="248" t="s">
        <v>292</v>
      </c>
      <c r="G1453" s="246"/>
      <c r="H1453" s="249">
        <v>7</v>
      </c>
      <c r="I1453" s="250"/>
      <c r="J1453" s="246"/>
      <c r="K1453" s="246"/>
      <c r="L1453" s="251"/>
      <c r="M1453" s="252"/>
      <c r="N1453" s="253"/>
      <c r="O1453" s="253"/>
      <c r="P1453" s="253"/>
      <c r="Q1453" s="253"/>
      <c r="R1453" s="253"/>
      <c r="S1453" s="253"/>
      <c r="T1453" s="254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5" t="s">
        <v>153</v>
      </c>
      <c r="AU1453" s="255" t="s">
        <v>87</v>
      </c>
      <c r="AV1453" s="14" t="s">
        <v>87</v>
      </c>
      <c r="AW1453" s="14" t="s">
        <v>39</v>
      </c>
      <c r="AX1453" s="14" t="s">
        <v>85</v>
      </c>
      <c r="AY1453" s="255" t="s">
        <v>141</v>
      </c>
    </row>
    <row r="1454" s="2" customFormat="1" ht="16.5" customHeight="1">
      <c r="A1454" s="42"/>
      <c r="B1454" s="43"/>
      <c r="C1454" s="278" t="s">
        <v>1202</v>
      </c>
      <c r="D1454" s="278" t="s">
        <v>305</v>
      </c>
      <c r="E1454" s="279" t="s">
        <v>1203</v>
      </c>
      <c r="F1454" s="280" t="s">
        <v>1204</v>
      </c>
      <c r="G1454" s="281" t="s">
        <v>1026</v>
      </c>
      <c r="H1454" s="282">
        <v>4</v>
      </c>
      <c r="I1454" s="283"/>
      <c r="J1454" s="284">
        <f>ROUND(I1454*H1454,2)</f>
        <v>0</v>
      </c>
      <c r="K1454" s="280" t="s">
        <v>32</v>
      </c>
      <c r="L1454" s="285"/>
      <c r="M1454" s="286" t="s">
        <v>32</v>
      </c>
      <c r="N1454" s="287" t="s">
        <v>49</v>
      </c>
      <c r="O1454" s="88"/>
      <c r="P1454" s="225">
        <f>O1454*H1454</f>
        <v>0</v>
      </c>
      <c r="Q1454" s="225">
        <v>0.1512</v>
      </c>
      <c r="R1454" s="225">
        <f>Q1454*H1454</f>
        <v>0.6048</v>
      </c>
      <c r="S1454" s="225">
        <v>0</v>
      </c>
      <c r="T1454" s="226">
        <f>S1454*H1454</f>
        <v>0</v>
      </c>
      <c r="U1454" s="42"/>
      <c r="V1454" s="42"/>
      <c r="W1454" s="42"/>
      <c r="X1454" s="42"/>
      <c r="Y1454" s="42"/>
      <c r="Z1454" s="42"/>
      <c r="AA1454" s="42"/>
      <c r="AB1454" s="42"/>
      <c r="AC1454" s="42"/>
      <c r="AD1454" s="42"/>
      <c r="AE1454" s="42"/>
      <c r="AR1454" s="227" t="s">
        <v>522</v>
      </c>
      <c r="AT1454" s="227" t="s">
        <v>305</v>
      </c>
      <c r="AU1454" s="227" t="s">
        <v>87</v>
      </c>
      <c r="AY1454" s="20" t="s">
        <v>141</v>
      </c>
      <c r="BE1454" s="228">
        <f>IF(N1454="základní",J1454,0)</f>
        <v>0</v>
      </c>
      <c r="BF1454" s="228">
        <f>IF(N1454="snížená",J1454,0)</f>
        <v>0</v>
      </c>
      <c r="BG1454" s="228">
        <f>IF(N1454="zákl. přenesená",J1454,0)</f>
        <v>0</v>
      </c>
      <c r="BH1454" s="228">
        <f>IF(N1454="sníž. přenesená",J1454,0)</f>
        <v>0</v>
      </c>
      <c r="BI1454" s="228">
        <f>IF(N1454="nulová",J1454,0)</f>
        <v>0</v>
      </c>
      <c r="BJ1454" s="20" t="s">
        <v>85</v>
      </c>
      <c r="BK1454" s="228">
        <f>ROUND(I1454*H1454,2)</f>
        <v>0</v>
      </c>
      <c r="BL1454" s="20" t="s">
        <v>355</v>
      </c>
      <c r="BM1454" s="227" t="s">
        <v>1205</v>
      </c>
    </row>
    <row r="1455" s="13" customFormat="1">
      <c r="A1455" s="13"/>
      <c r="B1455" s="234"/>
      <c r="C1455" s="235"/>
      <c r="D1455" s="236" t="s">
        <v>153</v>
      </c>
      <c r="E1455" s="237" t="s">
        <v>32</v>
      </c>
      <c r="F1455" s="238" t="s">
        <v>309</v>
      </c>
      <c r="G1455" s="235"/>
      <c r="H1455" s="237" t="s">
        <v>32</v>
      </c>
      <c r="I1455" s="239"/>
      <c r="J1455" s="235"/>
      <c r="K1455" s="235"/>
      <c r="L1455" s="240"/>
      <c r="M1455" s="241"/>
      <c r="N1455" s="242"/>
      <c r="O1455" s="242"/>
      <c r="P1455" s="242"/>
      <c r="Q1455" s="242"/>
      <c r="R1455" s="242"/>
      <c r="S1455" s="242"/>
      <c r="T1455" s="243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4" t="s">
        <v>153</v>
      </c>
      <c r="AU1455" s="244" t="s">
        <v>87</v>
      </c>
      <c r="AV1455" s="13" t="s">
        <v>85</v>
      </c>
      <c r="AW1455" s="13" t="s">
        <v>39</v>
      </c>
      <c r="AX1455" s="13" t="s">
        <v>78</v>
      </c>
      <c r="AY1455" s="244" t="s">
        <v>141</v>
      </c>
    </row>
    <row r="1456" s="14" customFormat="1">
      <c r="A1456" s="14"/>
      <c r="B1456" s="245"/>
      <c r="C1456" s="246"/>
      <c r="D1456" s="236" t="s">
        <v>153</v>
      </c>
      <c r="E1456" s="247" t="s">
        <v>32</v>
      </c>
      <c r="F1456" s="248" t="s">
        <v>1206</v>
      </c>
      <c r="G1456" s="246"/>
      <c r="H1456" s="249">
        <v>4</v>
      </c>
      <c r="I1456" s="250"/>
      <c r="J1456" s="246"/>
      <c r="K1456" s="246"/>
      <c r="L1456" s="251"/>
      <c r="M1456" s="252"/>
      <c r="N1456" s="253"/>
      <c r="O1456" s="253"/>
      <c r="P1456" s="253"/>
      <c r="Q1456" s="253"/>
      <c r="R1456" s="253"/>
      <c r="S1456" s="253"/>
      <c r="T1456" s="254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5" t="s">
        <v>153</v>
      </c>
      <c r="AU1456" s="255" t="s">
        <v>87</v>
      </c>
      <c r="AV1456" s="14" t="s">
        <v>87</v>
      </c>
      <c r="AW1456" s="14" t="s">
        <v>39</v>
      </c>
      <c r="AX1456" s="14" t="s">
        <v>85</v>
      </c>
      <c r="AY1456" s="255" t="s">
        <v>141</v>
      </c>
    </row>
    <row r="1457" s="2" customFormat="1" ht="24.15" customHeight="1">
      <c r="A1457" s="42"/>
      <c r="B1457" s="43"/>
      <c r="C1457" s="216" t="s">
        <v>1207</v>
      </c>
      <c r="D1457" s="216" t="s">
        <v>144</v>
      </c>
      <c r="E1457" s="217" t="s">
        <v>1208</v>
      </c>
      <c r="F1457" s="218" t="s">
        <v>1209</v>
      </c>
      <c r="G1457" s="219" t="s">
        <v>147</v>
      </c>
      <c r="H1457" s="220">
        <v>17.940000000000001</v>
      </c>
      <c r="I1457" s="221"/>
      <c r="J1457" s="222">
        <f>ROUND(I1457*H1457,2)</f>
        <v>0</v>
      </c>
      <c r="K1457" s="218" t="s">
        <v>148</v>
      </c>
      <c r="L1457" s="48"/>
      <c r="M1457" s="223" t="s">
        <v>32</v>
      </c>
      <c r="N1457" s="224" t="s">
        <v>49</v>
      </c>
      <c r="O1457" s="88"/>
      <c r="P1457" s="225">
        <f>O1457*H1457</f>
        <v>0</v>
      </c>
      <c r="Q1457" s="225">
        <v>0.00027</v>
      </c>
      <c r="R1457" s="225">
        <f>Q1457*H1457</f>
        <v>0.0048438000000000005</v>
      </c>
      <c r="S1457" s="225">
        <v>0</v>
      </c>
      <c r="T1457" s="226">
        <f>S1457*H1457</f>
        <v>0</v>
      </c>
      <c r="U1457" s="42"/>
      <c r="V1457" s="42"/>
      <c r="W1457" s="42"/>
      <c r="X1457" s="42"/>
      <c r="Y1457" s="42"/>
      <c r="Z1457" s="42"/>
      <c r="AA1457" s="42"/>
      <c r="AB1457" s="42"/>
      <c r="AC1457" s="42"/>
      <c r="AD1457" s="42"/>
      <c r="AE1457" s="42"/>
      <c r="AR1457" s="227" t="s">
        <v>355</v>
      </c>
      <c r="AT1457" s="227" t="s">
        <v>144</v>
      </c>
      <c r="AU1457" s="227" t="s">
        <v>87</v>
      </c>
      <c r="AY1457" s="20" t="s">
        <v>141</v>
      </c>
      <c r="BE1457" s="228">
        <f>IF(N1457="základní",J1457,0)</f>
        <v>0</v>
      </c>
      <c r="BF1457" s="228">
        <f>IF(N1457="snížená",J1457,0)</f>
        <v>0</v>
      </c>
      <c r="BG1457" s="228">
        <f>IF(N1457="zákl. přenesená",J1457,0)</f>
        <v>0</v>
      </c>
      <c r="BH1457" s="228">
        <f>IF(N1457="sníž. přenesená",J1457,0)</f>
        <v>0</v>
      </c>
      <c r="BI1457" s="228">
        <f>IF(N1457="nulová",J1457,0)</f>
        <v>0</v>
      </c>
      <c r="BJ1457" s="20" t="s">
        <v>85</v>
      </c>
      <c r="BK1457" s="228">
        <f>ROUND(I1457*H1457,2)</f>
        <v>0</v>
      </c>
      <c r="BL1457" s="20" t="s">
        <v>355</v>
      </c>
      <c r="BM1457" s="227" t="s">
        <v>1210</v>
      </c>
    </row>
    <row r="1458" s="2" customFormat="1">
      <c r="A1458" s="42"/>
      <c r="B1458" s="43"/>
      <c r="C1458" s="44"/>
      <c r="D1458" s="229" t="s">
        <v>151</v>
      </c>
      <c r="E1458" s="44"/>
      <c r="F1458" s="230" t="s">
        <v>1211</v>
      </c>
      <c r="G1458" s="44"/>
      <c r="H1458" s="44"/>
      <c r="I1458" s="231"/>
      <c r="J1458" s="44"/>
      <c r="K1458" s="44"/>
      <c r="L1458" s="48"/>
      <c r="M1458" s="232"/>
      <c r="N1458" s="233"/>
      <c r="O1458" s="88"/>
      <c r="P1458" s="88"/>
      <c r="Q1458" s="88"/>
      <c r="R1458" s="88"/>
      <c r="S1458" s="88"/>
      <c r="T1458" s="89"/>
      <c r="U1458" s="42"/>
      <c r="V1458" s="42"/>
      <c r="W1458" s="42"/>
      <c r="X1458" s="42"/>
      <c r="Y1458" s="42"/>
      <c r="Z1458" s="42"/>
      <c r="AA1458" s="42"/>
      <c r="AB1458" s="42"/>
      <c r="AC1458" s="42"/>
      <c r="AD1458" s="42"/>
      <c r="AE1458" s="42"/>
      <c r="AT1458" s="20" t="s">
        <v>151</v>
      </c>
      <c r="AU1458" s="20" t="s">
        <v>87</v>
      </c>
    </row>
    <row r="1459" s="13" customFormat="1">
      <c r="A1459" s="13"/>
      <c r="B1459" s="234"/>
      <c r="C1459" s="235"/>
      <c r="D1459" s="236" t="s">
        <v>153</v>
      </c>
      <c r="E1459" s="237" t="s">
        <v>32</v>
      </c>
      <c r="F1459" s="238" t="s">
        <v>197</v>
      </c>
      <c r="G1459" s="235"/>
      <c r="H1459" s="237" t="s">
        <v>32</v>
      </c>
      <c r="I1459" s="239"/>
      <c r="J1459" s="235"/>
      <c r="K1459" s="235"/>
      <c r="L1459" s="240"/>
      <c r="M1459" s="241"/>
      <c r="N1459" s="242"/>
      <c r="O1459" s="242"/>
      <c r="P1459" s="242"/>
      <c r="Q1459" s="242"/>
      <c r="R1459" s="242"/>
      <c r="S1459" s="242"/>
      <c r="T1459" s="243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44" t="s">
        <v>153</v>
      </c>
      <c r="AU1459" s="244" t="s">
        <v>87</v>
      </c>
      <c r="AV1459" s="13" t="s">
        <v>85</v>
      </c>
      <c r="AW1459" s="13" t="s">
        <v>39</v>
      </c>
      <c r="AX1459" s="13" t="s">
        <v>78</v>
      </c>
      <c r="AY1459" s="244" t="s">
        <v>141</v>
      </c>
    </row>
    <row r="1460" s="13" customFormat="1">
      <c r="A1460" s="13"/>
      <c r="B1460" s="234"/>
      <c r="C1460" s="235"/>
      <c r="D1460" s="236" t="s">
        <v>153</v>
      </c>
      <c r="E1460" s="237" t="s">
        <v>32</v>
      </c>
      <c r="F1460" s="238" t="s">
        <v>1212</v>
      </c>
      <c r="G1460" s="235"/>
      <c r="H1460" s="237" t="s">
        <v>32</v>
      </c>
      <c r="I1460" s="239"/>
      <c r="J1460" s="235"/>
      <c r="K1460" s="235"/>
      <c r="L1460" s="240"/>
      <c r="M1460" s="241"/>
      <c r="N1460" s="242"/>
      <c r="O1460" s="242"/>
      <c r="P1460" s="242"/>
      <c r="Q1460" s="242"/>
      <c r="R1460" s="242"/>
      <c r="S1460" s="242"/>
      <c r="T1460" s="243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44" t="s">
        <v>153</v>
      </c>
      <c r="AU1460" s="244" t="s">
        <v>87</v>
      </c>
      <c r="AV1460" s="13" t="s">
        <v>85</v>
      </c>
      <c r="AW1460" s="13" t="s">
        <v>39</v>
      </c>
      <c r="AX1460" s="13" t="s">
        <v>78</v>
      </c>
      <c r="AY1460" s="244" t="s">
        <v>141</v>
      </c>
    </row>
    <row r="1461" s="14" customFormat="1">
      <c r="A1461" s="14"/>
      <c r="B1461" s="245"/>
      <c r="C1461" s="246"/>
      <c r="D1461" s="236" t="s">
        <v>153</v>
      </c>
      <c r="E1461" s="247" t="s">
        <v>32</v>
      </c>
      <c r="F1461" s="248" t="s">
        <v>1213</v>
      </c>
      <c r="G1461" s="246"/>
      <c r="H1461" s="249">
        <v>4.4199999999999999</v>
      </c>
      <c r="I1461" s="250"/>
      <c r="J1461" s="246"/>
      <c r="K1461" s="246"/>
      <c r="L1461" s="251"/>
      <c r="M1461" s="252"/>
      <c r="N1461" s="253"/>
      <c r="O1461" s="253"/>
      <c r="P1461" s="253"/>
      <c r="Q1461" s="253"/>
      <c r="R1461" s="253"/>
      <c r="S1461" s="253"/>
      <c r="T1461" s="254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5" t="s">
        <v>153</v>
      </c>
      <c r="AU1461" s="255" t="s">
        <v>87</v>
      </c>
      <c r="AV1461" s="14" t="s">
        <v>87</v>
      </c>
      <c r="AW1461" s="14" t="s">
        <v>39</v>
      </c>
      <c r="AX1461" s="14" t="s">
        <v>78</v>
      </c>
      <c r="AY1461" s="255" t="s">
        <v>141</v>
      </c>
    </row>
    <row r="1462" s="13" customFormat="1">
      <c r="A1462" s="13"/>
      <c r="B1462" s="234"/>
      <c r="C1462" s="235"/>
      <c r="D1462" s="236" t="s">
        <v>153</v>
      </c>
      <c r="E1462" s="237" t="s">
        <v>32</v>
      </c>
      <c r="F1462" s="238" t="s">
        <v>1214</v>
      </c>
      <c r="G1462" s="235"/>
      <c r="H1462" s="237" t="s">
        <v>32</v>
      </c>
      <c r="I1462" s="239"/>
      <c r="J1462" s="235"/>
      <c r="K1462" s="235"/>
      <c r="L1462" s="240"/>
      <c r="M1462" s="241"/>
      <c r="N1462" s="242"/>
      <c r="O1462" s="242"/>
      <c r="P1462" s="242"/>
      <c r="Q1462" s="242"/>
      <c r="R1462" s="242"/>
      <c r="S1462" s="242"/>
      <c r="T1462" s="243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44" t="s">
        <v>153</v>
      </c>
      <c r="AU1462" s="244" t="s">
        <v>87</v>
      </c>
      <c r="AV1462" s="13" t="s">
        <v>85</v>
      </c>
      <c r="AW1462" s="13" t="s">
        <v>39</v>
      </c>
      <c r="AX1462" s="13" t="s">
        <v>78</v>
      </c>
      <c r="AY1462" s="244" t="s">
        <v>141</v>
      </c>
    </row>
    <row r="1463" s="14" customFormat="1">
      <c r="A1463" s="14"/>
      <c r="B1463" s="245"/>
      <c r="C1463" s="246"/>
      <c r="D1463" s="236" t="s">
        <v>153</v>
      </c>
      <c r="E1463" s="247" t="s">
        <v>32</v>
      </c>
      <c r="F1463" s="248" t="s">
        <v>1215</v>
      </c>
      <c r="G1463" s="246"/>
      <c r="H1463" s="249">
        <v>13.52</v>
      </c>
      <c r="I1463" s="250"/>
      <c r="J1463" s="246"/>
      <c r="K1463" s="246"/>
      <c r="L1463" s="251"/>
      <c r="M1463" s="252"/>
      <c r="N1463" s="253"/>
      <c r="O1463" s="253"/>
      <c r="P1463" s="253"/>
      <c r="Q1463" s="253"/>
      <c r="R1463" s="253"/>
      <c r="S1463" s="253"/>
      <c r="T1463" s="254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5" t="s">
        <v>153</v>
      </c>
      <c r="AU1463" s="255" t="s">
        <v>87</v>
      </c>
      <c r="AV1463" s="14" t="s">
        <v>87</v>
      </c>
      <c r="AW1463" s="14" t="s">
        <v>39</v>
      </c>
      <c r="AX1463" s="14" t="s">
        <v>78</v>
      </c>
      <c r="AY1463" s="255" t="s">
        <v>141</v>
      </c>
    </row>
    <row r="1464" s="15" customFormat="1">
      <c r="A1464" s="15"/>
      <c r="B1464" s="256"/>
      <c r="C1464" s="257"/>
      <c r="D1464" s="236" t="s">
        <v>153</v>
      </c>
      <c r="E1464" s="258" t="s">
        <v>32</v>
      </c>
      <c r="F1464" s="259" t="s">
        <v>223</v>
      </c>
      <c r="G1464" s="257"/>
      <c r="H1464" s="260">
        <v>17.940000000000001</v>
      </c>
      <c r="I1464" s="261"/>
      <c r="J1464" s="257"/>
      <c r="K1464" s="257"/>
      <c r="L1464" s="262"/>
      <c r="M1464" s="263"/>
      <c r="N1464" s="264"/>
      <c r="O1464" s="264"/>
      <c r="P1464" s="264"/>
      <c r="Q1464" s="264"/>
      <c r="R1464" s="264"/>
      <c r="S1464" s="264"/>
      <c r="T1464" s="265"/>
      <c r="U1464" s="15"/>
      <c r="V1464" s="15"/>
      <c r="W1464" s="15"/>
      <c r="X1464" s="15"/>
      <c r="Y1464" s="15"/>
      <c r="Z1464" s="15"/>
      <c r="AA1464" s="15"/>
      <c r="AB1464" s="15"/>
      <c r="AC1464" s="15"/>
      <c r="AD1464" s="15"/>
      <c r="AE1464" s="15"/>
      <c r="AT1464" s="266" t="s">
        <v>153</v>
      </c>
      <c r="AU1464" s="266" t="s">
        <v>87</v>
      </c>
      <c r="AV1464" s="15" t="s">
        <v>149</v>
      </c>
      <c r="AW1464" s="15" t="s">
        <v>39</v>
      </c>
      <c r="AX1464" s="15" t="s">
        <v>85</v>
      </c>
      <c r="AY1464" s="266" t="s">
        <v>141</v>
      </c>
    </row>
    <row r="1465" s="2" customFormat="1" ht="16.5" customHeight="1">
      <c r="A1465" s="42"/>
      <c r="B1465" s="43"/>
      <c r="C1465" s="278" t="s">
        <v>1216</v>
      </c>
      <c r="D1465" s="278" t="s">
        <v>305</v>
      </c>
      <c r="E1465" s="279" t="s">
        <v>1217</v>
      </c>
      <c r="F1465" s="280" t="s">
        <v>1218</v>
      </c>
      <c r="G1465" s="281" t="s">
        <v>1026</v>
      </c>
      <c r="H1465" s="282">
        <v>1</v>
      </c>
      <c r="I1465" s="283"/>
      <c r="J1465" s="284">
        <f>ROUND(I1465*H1465,2)</f>
        <v>0</v>
      </c>
      <c r="K1465" s="280" t="s">
        <v>32</v>
      </c>
      <c r="L1465" s="285"/>
      <c r="M1465" s="286" t="s">
        <v>32</v>
      </c>
      <c r="N1465" s="287" t="s">
        <v>49</v>
      </c>
      <c r="O1465" s="88"/>
      <c r="P1465" s="225">
        <f>O1465*H1465</f>
        <v>0</v>
      </c>
      <c r="Q1465" s="225">
        <v>0.19889999999999999</v>
      </c>
      <c r="R1465" s="225">
        <f>Q1465*H1465</f>
        <v>0.19889999999999999</v>
      </c>
      <c r="S1465" s="225">
        <v>0</v>
      </c>
      <c r="T1465" s="226">
        <f>S1465*H1465</f>
        <v>0</v>
      </c>
      <c r="U1465" s="42"/>
      <c r="V1465" s="42"/>
      <c r="W1465" s="42"/>
      <c r="X1465" s="42"/>
      <c r="Y1465" s="42"/>
      <c r="Z1465" s="42"/>
      <c r="AA1465" s="42"/>
      <c r="AB1465" s="42"/>
      <c r="AC1465" s="42"/>
      <c r="AD1465" s="42"/>
      <c r="AE1465" s="42"/>
      <c r="AR1465" s="227" t="s">
        <v>522</v>
      </c>
      <c r="AT1465" s="227" t="s">
        <v>305</v>
      </c>
      <c r="AU1465" s="227" t="s">
        <v>87</v>
      </c>
      <c r="AY1465" s="20" t="s">
        <v>141</v>
      </c>
      <c r="BE1465" s="228">
        <f>IF(N1465="základní",J1465,0)</f>
        <v>0</v>
      </c>
      <c r="BF1465" s="228">
        <f>IF(N1465="snížená",J1465,0)</f>
        <v>0</v>
      </c>
      <c r="BG1465" s="228">
        <f>IF(N1465="zákl. přenesená",J1465,0)</f>
        <v>0</v>
      </c>
      <c r="BH1465" s="228">
        <f>IF(N1465="sníž. přenesená",J1465,0)</f>
        <v>0</v>
      </c>
      <c r="BI1465" s="228">
        <f>IF(N1465="nulová",J1465,0)</f>
        <v>0</v>
      </c>
      <c r="BJ1465" s="20" t="s">
        <v>85</v>
      </c>
      <c r="BK1465" s="228">
        <f>ROUND(I1465*H1465,2)</f>
        <v>0</v>
      </c>
      <c r="BL1465" s="20" t="s">
        <v>355</v>
      </c>
      <c r="BM1465" s="227" t="s">
        <v>1219</v>
      </c>
    </row>
    <row r="1466" s="13" customFormat="1">
      <c r="A1466" s="13"/>
      <c r="B1466" s="234"/>
      <c r="C1466" s="235"/>
      <c r="D1466" s="236" t="s">
        <v>153</v>
      </c>
      <c r="E1466" s="237" t="s">
        <v>32</v>
      </c>
      <c r="F1466" s="238" t="s">
        <v>309</v>
      </c>
      <c r="G1466" s="235"/>
      <c r="H1466" s="237" t="s">
        <v>32</v>
      </c>
      <c r="I1466" s="239"/>
      <c r="J1466" s="235"/>
      <c r="K1466" s="235"/>
      <c r="L1466" s="240"/>
      <c r="M1466" s="241"/>
      <c r="N1466" s="242"/>
      <c r="O1466" s="242"/>
      <c r="P1466" s="242"/>
      <c r="Q1466" s="242"/>
      <c r="R1466" s="242"/>
      <c r="S1466" s="242"/>
      <c r="T1466" s="243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44" t="s">
        <v>153</v>
      </c>
      <c r="AU1466" s="244" t="s">
        <v>87</v>
      </c>
      <c r="AV1466" s="13" t="s">
        <v>85</v>
      </c>
      <c r="AW1466" s="13" t="s">
        <v>39</v>
      </c>
      <c r="AX1466" s="13" t="s">
        <v>78</v>
      </c>
      <c r="AY1466" s="244" t="s">
        <v>141</v>
      </c>
    </row>
    <row r="1467" s="14" customFormat="1">
      <c r="A1467" s="14"/>
      <c r="B1467" s="245"/>
      <c r="C1467" s="246"/>
      <c r="D1467" s="236" t="s">
        <v>153</v>
      </c>
      <c r="E1467" s="247" t="s">
        <v>32</v>
      </c>
      <c r="F1467" s="248" t="s">
        <v>85</v>
      </c>
      <c r="G1467" s="246"/>
      <c r="H1467" s="249">
        <v>1</v>
      </c>
      <c r="I1467" s="250"/>
      <c r="J1467" s="246"/>
      <c r="K1467" s="246"/>
      <c r="L1467" s="251"/>
      <c r="M1467" s="252"/>
      <c r="N1467" s="253"/>
      <c r="O1467" s="253"/>
      <c r="P1467" s="253"/>
      <c r="Q1467" s="253"/>
      <c r="R1467" s="253"/>
      <c r="S1467" s="253"/>
      <c r="T1467" s="254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55" t="s">
        <v>153</v>
      </c>
      <c r="AU1467" s="255" t="s">
        <v>87</v>
      </c>
      <c r="AV1467" s="14" t="s">
        <v>87</v>
      </c>
      <c r="AW1467" s="14" t="s">
        <v>39</v>
      </c>
      <c r="AX1467" s="14" t="s">
        <v>85</v>
      </c>
      <c r="AY1467" s="255" t="s">
        <v>141</v>
      </c>
    </row>
    <row r="1468" s="2" customFormat="1" ht="16.5" customHeight="1">
      <c r="A1468" s="42"/>
      <c r="B1468" s="43"/>
      <c r="C1468" s="278" t="s">
        <v>1220</v>
      </c>
      <c r="D1468" s="278" t="s">
        <v>305</v>
      </c>
      <c r="E1468" s="279" t="s">
        <v>1221</v>
      </c>
      <c r="F1468" s="280" t="s">
        <v>1222</v>
      </c>
      <c r="G1468" s="281" t="s">
        <v>1026</v>
      </c>
      <c r="H1468" s="282">
        <v>4</v>
      </c>
      <c r="I1468" s="283"/>
      <c r="J1468" s="284">
        <f>ROUND(I1468*H1468,2)</f>
        <v>0</v>
      </c>
      <c r="K1468" s="280" t="s">
        <v>32</v>
      </c>
      <c r="L1468" s="285"/>
      <c r="M1468" s="286" t="s">
        <v>32</v>
      </c>
      <c r="N1468" s="287" t="s">
        <v>49</v>
      </c>
      <c r="O1468" s="88"/>
      <c r="P1468" s="225">
        <f>O1468*H1468</f>
        <v>0</v>
      </c>
      <c r="Q1468" s="225">
        <v>0.076050000000000006</v>
      </c>
      <c r="R1468" s="225">
        <f>Q1468*H1468</f>
        <v>0.30420000000000003</v>
      </c>
      <c r="S1468" s="225">
        <v>0</v>
      </c>
      <c r="T1468" s="226">
        <f>S1468*H1468</f>
        <v>0</v>
      </c>
      <c r="U1468" s="42"/>
      <c r="V1468" s="42"/>
      <c r="W1468" s="42"/>
      <c r="X1468" s="42"/>
      <c r="Y1468" s="42"/>
      <c r="Z1468" s="42"/>
      <c r="AA1468" s="42"/>
      <c r="AB1468" s="42"/>
      <c r="AC1468" s="42"/>
      <c r="AD1468" s="42"/>
      <c r="AE1468" s="42"/>
      <c r="AR1468" s="227" t="s">
        <v>522</v>
      </c>
      <c r="AT1468" s="227" t="s">
        <v>305</v>
      </c>
      <c r="AU1468" s="227" t="s">
        <v>87</v>
      </c>
      <c r="AY1468" s="20" t="s">
        <v>141</v>
      </c>
      <c r="BE1468" s="228">
        <f>IF(N1468="základní",J1468,0)</f>
        <v>0</v>
      </c>
      <c r="BF1468" s="228">
        <f>IF(N1468="snížená",J1468,0)</f>
        <v>0</v>
      </c>
      <c r="BG1468" s="228">
        <f>IF(N1468="zákl. přenesená",J1468,0)</f>
        <v>0</v>
      </c>
      <c r="BH1468" s="228">
        <f>IF(N1468="sníž. přenesená",J1468,0)</f>
        <v>0</v>
      </c>
      <c r="BI1468" s="228">
        <f>IF(N1468="nulová",J1468,0)</f>
        <v>0</v>
      </c>
      <c r="BJ1468" s="20" t="s">
        <v>85</v>
      </c>
      <c r="BK1468" s="228">
        <f>ROUND(I1468*H1468,2)</f>
        <v>0</v>
      </c>
      <c r="BL1468" s="20" t="s">
        <v>355</v>
      </c>
      <c r="BM1468" s="227" t="s">
        <v>1223</v>
      </c>
    </row>
    <row r="1469" s="13" customFormat="1">
      <c r="A1469" s="13"/>
      <c r="B1469" s="234"/>
      <c r="C1469" s="235"/>
      <c r="D1469" s="236" t="s">
        <v>153</v>
      </c>
      <c r="E1469" s="237" t="s">
        <v>32</v>
      </c>
      <c r="F1469" s="238" t="s">
        <v>309</v>
      </c>
      <c r="G1469" s="235"/>
      <c r="H1469" s="237" t="s">
        <v>32</v>
      </c>
      <c r="I1469" s="239"/>
      <c r="J1469" s="235"/>
      <c r="K1469" s="235"/>
      <c r="L1469" s="240"/>
      <c r="M1469" s="241"/>
      <c r="N1469" s="242"/>
      <c r="O1469" s="242"/>
      <c r="P1469" s="242"/>
      <c r="Q1469" s="242"/>
      <c r="R1469" s="242"/>
      <c r="S1469" s="242"/>
      <c r="T1469" s="243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44" t="s">
        <v>153</v>
      </c>
      <c r="AU1469" s="244" t="s">
        <v>87</v>
      </c>
      <c r="AV1469" s="13" t="s">
        <v>85</v>
      </c>
      <c r="AW1469" s="13" t="s">
        <v>39</v>
      </c>
      <c r="AX1469" s="13" t="s">
        <v>78</v>
      </c>
      <c r="AY1469" s="244" t="s">
        <v>141</v>
      </c>
    </row>
    <row r="1470" s="14" customFormat="1">
      <c r="A1470" s="14"/>
      <c r="B1470" s="245"/>
      <c r="C1470" s="246"/>
      <c r="D1470" s="236" t="s">
        <v>153</v>
      </c>
      <c r="E1470" s="247" t="s">
        <v>32</v>
      </c>
      <c r="F1470" s="248" t="s">
        <v>149</v>
      </c>
      <c r="G1470" s="246"/>
      <c r="H1470" s="249">
        <v>4</v>
      </c>
      <c r="I1470" s="250"/>
      <c r="J1470" s="246"/>
      <c r="K1470" s="246"/>
      <c r="L1470" s="251"/>
      <c r="M1470" s="252"/>
      <c r="N1470" s="253"/>
      <c r="O1470" s="253"/>
      <c r="P1470" s="253"/>
      <c r="Q1470" s="253"/>
      <c r="R1470" s="253"/>
      <c r="S1470" s="253"/>
      <c r="T1470" s="254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5" t="s">
        <v>153</v>
      </c>
      <c r="AU1470" s="255" t="s">
        <v>87</v>
      </c>
      <c r="AV1470" s="14" t="s">
        <v>87</v>
      </c>
      <c r="AW1470" s="14" t="s">
        <v>39</v>
      </c>
      <c r="AX1470" s="14" t="s">
        <v>85</v>
      </c>
      <c r="AY1470" s="255" t="s">
        <v>141</v>
      </c>
    </row>
    <row r="1471" s="2" customFormat="1" ht="16.5" customHeight="1">
      <c r="A1471" s="42"/>
      <c r="B1471" s="43"/>
      <c r="C1471" s="216" t="s">
        <v>1224</v>
      </c>
      <c r="D1471" s="216" t="s">
        <v>144</v>
      </c>
      <c r="E1471" s="217" t="s">
        <v>1225</v>
      </c>
      <c r="F1471" s="218" t="s">
        <v>1226</v>
      </c>
      <c r="G1471" s="219" t="s">
        <v>358</v>
      </c>
      <c r="H1471" s="220">
        <v>759</v>
      </c>
      <c r="I1471" s="221"/>
      <c r="J1471" s="222">
        <f>ROUND(I1471*H1471,2)</f>
        <v>0</v>
      </c>
      <c r="K1471" s="218" t="s">
        <v>148</v>
      </c>
      <c r="L1471" s="48"/>
      <c r="M1471" s="223" t="s">
        <v>32</v>
      </c>
      <c r="N1471" s="224" t="s">
        <v>49</v>
      </c>
      <c r="O1471" s="88"/>
      <c r="P1471" s="225">
        <f>O1471*H1471</f>
        <v>0</v>
      </c>
      <c r="Q1471" s="225">
        <v>0</v>
      </c>
      <c r="R1471" s="225">
        <f>Q1471*H1471</f>
        <v>0</v>
      </c>
      <c r="S1471" s="225">
        <v>0.012500000000000001</v>
      </c>
      <c r="T1471" s="226">
        <f>S1471*H1471</f>
        <v>9.4875000000000007</v>
      </c>
      <c r="U1471" s="42"/>
      <c r="V1471" s="42"/>
      <c r="W1471" s="42"/>
      <c r="X1471" s="42"/>
      <c r="Y1471" s="42"/>
      <c r="Z1471" s="42"/>
      <c r="AA1471" s="42"/>
      <c r="AB1471" s="42"/>
      <c r="AC1471" s="42"/>
      <c r="AD1471" s="42"/>
      <c r="AE1471" s="42"/>
      <c r="AR1471" s="227" t="s">
        <v>355</v>
      </c>
      <c r="AT1471" s="227" t="s">
        <v>144</v>
      </c>
      <c r="AU1471" s="227" t="s">
        <v>87</v>
      </c>
      <c r="AY1471" s="20" t="s">
        <v>141</v>
      </c>
      <c r="BE1471" s="228">
        <f>IF(N1471="základní",J1471,0)</f>
        <v>0</v>
      </c>
      <c r="BF1471" s="228">
        <f>IF(N1471="snížená",J1471,0)</f>
        <v>0</v>
      </c>
      <c r="BG1471" s="228">
        <f>IF(N1471="zákl. přenesená",J1471,0)</f>
        <v>0</v>
      </c>
      <c r="BH1471" s="228">
        <f>IF(N1471="sníž. přenesená",J1471,0)</f>
        <v>0</v>
      </c>
      <c r="BI1471" s="228">
        <f>IF(N1471="nulová",J1471,0)</f>
        <v>0</v>
      </c>
      <c r="BJ1471" s="20" t="s">
        <v>85</v>
      </c>
      <c r="BK1471" s="228">
        <f>ROUND(I1471*H1471,2)</f>
        <v>0</v>
      </c>
      <c r="BL1471" s="20" t="s">
        <v>355</v>
      </c>
      <c r="BM1471" s="227" t="s">
        <v>1227</v>
      </c>
    </row>
    <row r="1472" s="2" customFormat="1">
      <c r="A1472" s="42"/>
      <c r="B1472" s="43"/>
      <c r="C1472" s="44"/>
      <c r="D1472" s="229" t="s">
        <v>151</v>
      </c>
      <c r="E1472" s="44"/>
      <c r="F1472" s="230" t="s">
        <v>1228</v>
      </c>
      <c r="G1472" s="44"/>
      <c r="H1472" s="44"/>
      <c r="I1472" s="231"/>
      <c r="J1472" s="44"/>
      <c r="K1472" s="44"/>
      <c r="L1472" s="48"/>
      <c r="M1472" s="232"/>
      <c r="N1472" s="233"/>
      <c r="O1472" s="88"/>
      <c r="P1472" s="88"/>
      <c r="Q1472" s="88"/>
      <c r="R1472" s="88"/>
      <c r="S1472" s="88"/>
      <c r="T1472" s="89"/>
      <c r="U1472" s="42"/>
      <c r="V1472" s="42"/>
      <c r="W1472" s="42"/>
      <c r="X1472" s="42"/>
      <c r="Y1472" s="42"/>
      <c r="Z1472" s="42"/>
      <c r="AA1472" s="42"/>
      <c r="AB1472" s="42"/>
      <c r="AC1472" s="42"/>
      <c r="AD1472" s="42"/>
      <c r="AE1472" s="42"/>
      <c r="AT1472" s="20" t="s">
        <v>151</v>
      </c>
      <c r="AU1472" s="20" t="s">
        <v>87</v>
      </c>
    </row>
    <row r="1473" s="13" customFormat="1">
      <c r="A1473" s="13"/>
      <c r="B1473" s="234"/>
      <c r="C1473" s="235"/>
      <c r="D1473" s="236" t="s">
        <v>153</v>
      </c>
      <c r="E1473" s="237" t="s">
        <v>32</v>
      </c>
      <c r="F1473" s="238" t="s">
        <v>1229</v>
      </c>
      <c r="G1473" s="235"/>
      <c r="H1473" s="237" t="s">
        <v>32</v>
      </c>
      <c r="I1473" s="239"/>
      <c r="J1473" s="235"/>
      <c r="K1473" s="235"/>
      <c r="L1473" s="240"/>
      <c r="M1473" s="241"/>
      <c r="N1473" s="242"/>
      <c r="O1473" s="242"/>
      <c r="P1473" s="242"/>
      <c r="Q1473" s="242"/>
      <c r="R1473" s="242"/>
      <c r="S1473" s="242"/>
      <c r="T1473" s="243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44" t="s">
        <v>153</v>
      </c>
      <c r="AU1473" s="244" t="s">
        <v>87</v>
      </c>
      <c r="AV1473" s="13" t="s">
        <v>85</v>
      </c>
      <c r="AW1473" s="13" t="s">
        <v>39</v>
      </c>
      <c r="AX1473" s="13" t="s">
        <v>78</v>
      </c>
      <c r="AY1473" s="244" t="s">
        <v>141</v>
      </c>
    </row>
    <row r="1474" s="14" customFormat="1">
      <c r="A1474" s="14"/>
      <c r="B1474" s="245"/>
      <c r="C1474" s="246"/>
      <c r="D1474" s="236" t="s">
        <v>153</v>
      </c>
      <c r="E1474" s="247" t="s">
        <v>32</v>
      </c>
      <c r="F1474" s="248" t="s">
        <v>1230</v>
      </c>
      <c r="G1474" s="246"/>
      <c r="H1474" s="249">
        <v>677</v>
      </c>
      <c r="I1474" s="250"/>
      <c r="J1474" s="246"/>
      <c r="K1474" s="246"/>
      <c r="L1474" s="251"/>
      <c r="M1474" s="252"/>
      <c r="N1474" s="253"/>
      <c r="O1474" s="253"/>
      <c r="P1474" s="253"/>
      <c r="Q1474" s="253"/>
      <c r="R1474" s="253"/>
      <c r="S1474" s="253"/>
      <c r="T1474" s="254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55" t="s">
        <v>153</v>
      </c>
      <c r="AU1474" s="255" t="s">
        <v>87</v>
      </c>
      <c r="AV1474" s="14" t="s">
        <v>87</v>
      </c>
      <c r="AW1474" s="14" t="s">
        <v>39</v>
      </c>
      <c r="AX1474" s="14" t="s">
        <v>78</v>
      </c>
      <c r="AY1474" s="255" t="s">
        <v>141</v>
      </c>
    </row>
    <row r="1475" s="14" customFormat="1">
      <c r="A1475" s="14"/>
      <c r="B1475" s="245"/>
      <c r="C1475" s="246"/>
      <c r="D1475" s="236" t="s">
        <v>153</v>
      </c>
      <c r="E1475" s="247" t="s">
        <v>32</v>
      </c>
      <c r="F1475" s="248" t="s">
        <v>1231</v>
      </c>
      <c r="G1475" s="246"/>
      <c r="H1475" s="249">
        <v>82</v>
      </c>
      <c r="I1475" s="250"/>
      <c r="J1475" s="246"/>
      <c r="K1475" s="246"/>
      <c r="L1475" s="251"/>
      <c r="M1475" s="252"/>
      <c r="N1475" s="253"/>
      <c r="O1475" s="253"/>
      <c r="P1475" s="253"/>
      <c r="Q1475" s="253"/>
      <c r="R1475" s="253"/>
      <c r="S1475" s="253"/>
      <c r="T1475" s="254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5" t="s">
        <v>153</v>
      </c>
      <c r="AU1475" s="255" t="s">
        <v>87</v>
      </c>
      <c r="AV1475" s="14" t="s">
        <v>87</v>
      </c>
      <c r="AW1475" s="14" t="s">
        <v>39</v>
      </c>
      <c r="AX1475" s="14" t="s">
        <v>78</v>
      </c>
      <c r="AY1475" s="255" t="s">
        <v>141</v>
      </c>
    </row>
    <row r="1476" s="15" customFormat="1">
      <c r="A1476" s="15"/>
      <c r="B1476" s="256"/>
      <c r="C1476" s="257"/>
      <c r="D1476" s="236" t="s">
        <v>153</v>
      </c>
      <c r="E1476" s="258" t="s">
        <v>32</v>
      </c>
      <c r="F1476" s="259" t="s">
        <v>223</v>
      </c>
      <c r="G1476" s="257"/>
      <c r="H1476" s="260">
        <v>759</v>
      </c>
      <c r="I1476" s="261"/>
      <c r="J1476" s="257"/>
      <c r="K1476" s="257"/>
      <c r="L1476" s="262"/>
      <c r="M1476" s="263"/>
      <c r="N1476" s="264"/>
      <c r="O1476" s="264"/>
      <c r="P1476" s="264"/>
      <c r="Q1476" s="264"/>
      <c r="R1476" s="264"/>
      <c r="S1476" s="264"/>
      <c r="T1476" s="265"/>
      <c r="U1476" s="15"/>
      <c r="V1476" s="15"/>
      <c r="W1476" s="15"/>
      <c r="X1476" s="15"/>
      <c r="Y1476" s="15"/>
      <c r="Z1476" s="15"/>
      <c r="AA1476" s="15"/>
      <c r="AB1476" s="15"/>
      <c r="AC1476" s="15"/>
      <c r="AD1476" s="15"/>
      <c r="AE1476" s="15"/>
      <c r="AT1476" s="266" t="s">
        <v>153</v>
      </c>
      <c r="AU1476" s="266" t="s">
        <v>87</v>
      </c>
      <c r="AV1476" s="15" t="s">
        <v>149</v>
      </c>
      <c r="AW1476" s="15" t="s">
        <v>39</v>
      </c>
      <c r="AX1476" s="15" t="s">
        <v>85</v>
      </c>
      <c r="AY1476" s="266" t="s">
        <v>141</v>
      </c>
    </row>
    <row r="1477" s="2" customFormat="1" ht="24.15" customHeight="1">
      <c r="A1477" s="42"/>
      <c r="B1477" s="43"/>
      <c r="C1477" s="216" t="s">
        <v>1232</v>
      </c>
      <c r="D1477" s="216" t="s">
        <v>144</v>
      </c>
      <c r="E1477" s="217" t="s">
        <v>1233</v>
      </c>
      <c r="F1477" s="218" t="s">
        <v>1234</v>
      </c>
      <c r="G1477" s="219" t="s">
        <v>599</v>
      </c>
      <c r="H1477" s="220">
        <v>14.48</v>
      </c>
      <c r="I1477" s="221"/>
      <c r="J1477" s="222">
        <f>ROUND(I1477*H1477,2)</f>
        <v>0</v>
      </c>
      <c r="K1477" s="218" t="s">
        <v>148</v>
      </c>
      <c r="L1477" s="48"/>
      <c r="M1477" s="223" t="s">
        <v>32</v>
      </c>
      <c r="N1477" s="224" t="s">
        <v>49</v>
      </c>
      <c r="O1477" s="88"/>
      <c r="P1477" s="225">
        <f>O1477*H1477</f>
        <v>0</v>
      </c>
      <c r="Q1477" s="225">
        <v>0</v>
      </c>
      <c r="R1477" s="225">
        <f>Q1477*H1477</f>
        <v>0</v>
      </c>
      <c r="S1477" s="225">
        <v>0</v>
      </c>
      <c r="T1477" s="226">
        <f>S1477*H1477</f>
        <v>0</v>
      </c>
      <c r="U1477" s="42"/>
      <c r="V1477" s="42"/>
      <c r="W1477" s="42"/>
      <c r="X1477" s="42"/>
      <c r="Y1477" s="42"/>
      <c r="Z1477" s="42"/>
      <c r="AA1477" s="42"/>
      <c r="AB1477" s="42"/>
      <c r="AC1477" s="42"/>
      <c r="AD1477" s="42"/>
      <c r="AE1477" s="42"/>
      <c r="AR1477" s="227" t="s">
        <v>355</v>
      </c>
      <c r="AT1477" s="227" t="s">
        <v>144</v>
      </c>
      <c r="AU1477" s="227" t="s">
        <v>87</v>
      </c>
      <c r="AY1477" s="20" t="s">
        <v>141</v>
      </c>
      <c r="BE1477" s="228">
        <f>IF(N1477="základní",J1477,0)</f>
        <v>0</v>
      </c>
      <c r="BF1477" s="228">
        <f>IF(N1477="snížená",J1477,0)</f>
        <v>0</v>
      </c>
      <c r="BG1477" s="228">
        <f>IF(N1477="zákl. přenesená",J1477,0)</f>
        <v>0</v>
      </c>
      <c r="BH1477" s="228">
        <f>IF(N1477="sníž. přenesená",J1477,0)</f>
        <v>0</v>
      </c>
      <c r="BI1477" s="228">
        <f>IF(N1477="nulová",J1477,0)</f>
        <v>0</v>
      </c>
      <c r="BJ1477" s="20" t="s">
        <v>85</v>
      </c>
      <c r="BK1477" s="228">
        <f>ROUND(I1477*H1477,2)</f>
        <v>0</v>
      </c>
      <c r="BL1477" s="20" t="s">
        <v>355</v>
      </c>
      <c r="BM1477" s="227" t="s">
        <v>1235</v>
      </c>
    </row>
    <row r="1478" s="2" customFormat="1">
      <c r="A1478" s="42"/>
      <c r="B1478" s="43"/>
      <c r="C1478" s="44"/>
      <c r="D1478" s="229" t="s">
        <v>151</v>
      </c>
      <c r="E1478" s="44"/>
      <c r="F1478" s="230" t="s">
        <v>1236</v>
      </c>
      <c r="G1478" s="44"/>
      <c r="H1478" s="44"/>
      <c r="I1478" s="231"/>
      <c r="J1478" s="44"/>
      <c r="K1478" s="44"/>
      <c r="L1478" s="48"/>
      <c r="M1478" s="232"/>
      <c r="N1478" s="233"/>
      <c r="O1478" s="88"/>
      <c r="P1478" s="88"/>
      <c r="Q1478" s="88"/>
      <c r="R1478" s="88"/>
      <c r="S1478" s="88"/>
      <c r="T1478" s="89"/>
      <c r="U1478" s="42"/>
      <c r="V1478" s="42"/>
      <c r="W1478" s="42"/>
      <c r="X1478" s="42"/>
      <c r="Y1478" s="42"/>
      <c r="Z1478" s="42"/>
      <c r="AA1478" s="42"/>
      <c r="AB1478" s="42"/>
      <c r="AC1478" s="42"/>
      <c r="AD1478" s="42"/>
      <c r="AE1478" s="42"/>
      <c r="AT1478" s="20" t="s">
        <v>151</v>
      </c>
      <c r="AU1478" s="20" t="s">
        <v>87</v>
      </c>
    </row>
    <row r="1479" s="2" customFormat="1" ht="24.15" customHeight="1">
      <c r="A1479" s="42"/>
      <c r="B1479" s="43"/>
      <c r="C1479" s="216" t="s">
        <v>1237</v>
      </c>
      <c r="D1479" s="216" t="s">
        <v>144</v>
      </c>
      <c r="E1479" s="217" t="s">
        <v>1238</v>
      </c>
      <c r="F1479" s="218" t="s">
        <v>1239</v>
      </c>
      <c r="G1479" s="219" t="s">
        <v>599</v>
      </c>
      <c r="H1479" s="220">
        <v>14.48</v>
      </c>
      <c r="I1479" s="221"/>
      <c r="J1479" s="222">
        <f>ROUND(I1479*H1479,2)</f>
        <v>0</v>
      </c>
      <c r="K1479" s="218" t="s">
        <v>148</v>
      </c>
      <c r="L1479" s="48"/>
      <c r="M1479" s="223" t="s">
        <v>32</v>
      </c>
      <c r="N1479" s="224" t="s">
        <v>49</v>
      </c>
      <c r="O1479" s="88"/>
      <c r="P1479" s="225">
        <f>O1479*H1479</f>
        <v>0</v>
      </c>
      <c r="Q1479" s="225">
        <v>0</v>
      </c>
      <c r="R1479" s="225">
        <f>Q1479*H1479</f>
        <v>0</v>
      </c>
      <c r="S1479" s="225">
        <v>0</v>
      </c>
      <c r="T1479" s="226">
        <f>S1479*H1479</f>
        <v>0</v>
      </c>
      <c r="U1479" s="42"/>
      <c r="V1479" s="42"/>
      <c r="W1479" s="42"/>
      <c r="X1479" s="42"/>
      <c r="Y1479" s="42"/>
      <c r="Z1479" s="42"/>
      <c r="AA1479" s="42"/>
      <c r="AB1479" s="42"/>
      <c r="AC1479" s="42"/>
      <c r="AD1479" s="42"/>
      <c r="AE1479" s="42"/>
      <c r="AR1479" s="227" t="s">
        <v>355</v>
      </c>
      <c r="AT1479" s="227" t="s">
        <v>144</v>
      </c>
      <c r="AU1479" s="227" t="s">
        <v>87</v>
      </c>
      <c r="AY1479" s="20" t="s">
        <v>141</v>
      </c>
      <c r="BE1479" s="228">
        <f>IF(N1479="základní",J1479,0)</f>
        <v>0</v>
      </c>
      <c r="BF1479" s="228">
        <f>IF(N1479="snížená",J1479,0)</f>
        <v>0</v>
      </c>
      <c r="BG1479" s="228">
        <f>IF(N1479="zákl. přenesená",J1479,0)</f>
        <v>0</v>
      </c>
      <c r="BH1479" s="228">
        <f>IF(N1479="sníž. přenesená",J1479,0)</f>
        <v>0</v>
      </c>
      <c r="BI1479" s="228">
        <f>IF(N1479="nulová",J1479,0)</f>
        <v>0</v>
      </c>
      <c r="BJ1479" s="20" t="s">
        <v>85</v>
      </c>
      <c r="BK1479" s="228">
        <f>ROUND(I1479*H1479,2)</f>
        <v>0</v>
      </c>
      <c r="BL1479" s="20" t="s">
        <v>355</v>
      </c>
      <c r="BM1479" s="227" t="s">
        <v>1240</v>
      </c>
    </row>
    <row r="1480" s="2" customFormat="1">
      <c r="A1480" s="42"/>
      <c r="B1480" s="43"/>
      <c r="C1480" s="44"/>
      <c r="D1480" s="229" t="s">
        <v>151</v>
      </c>
      <c r="E1480" s="44"/>
      <c r="F1480" s="230" t="s">
        <v>1241</v>
      </c>
      <c r="G1480" s="44"/>
      <c r="H1480" s="44"/>
      <c r="I1480" s="231"/>
      <c r="J1480" s="44"/>
      <c r="K1480" s="44"/>
      <c r="L1480" s="48"/>
      <c r="M1480" s="232"/>
      <c r="N1480" s="233"/>
      <c r="O1480" s="88"/>
      <c r="P1480" s="88"/>
      <c r="Q1480" s="88"/>
      <c r="R1480" s="88"/>
      <c r="S1480" s="88"/>
      <c r="T1480" s="89"/>
      <c r="U1480" s="42"/>
      <c r="V1480" s="42"/>
      <c r="W1480" s="42"/>
      <c r="X1480" s="42"/>
      <c r="Y1480" s="42"/>
      <c r="Z1480" s="42"/>
      <c r="AA1480" s="42"/>
      <c r="AB1480" s="42"/>
      <c r="AC1480" s="42"/>
      <c r="AD1480" s="42"/>
      <c r="AE1480" s="42"/>
      <c r="AT1480" s="20" t="s">
        <v>151</v>
      </c>
      <c r="AU1480" s="20" t="s">
        <v>87</v>
      </c>
    </row>
    <row r="1481" s="12" customFormat="1" ht="22.8" customHeight="1">
      <c r="A1481" s="12"/>
      <c r="B1481" s="200"/>
      <c r="C1481" s="201"/>
      <c r="D1481" s="202" t="s">
        <v>77</v>
      </c>
      <c r="E1481" s="214" t="s">
        <v>1242</v>
      </c>
      <c r="F1481" s="214" t="s">
        <v>1243</v>
      </c>
      <c r="G1481" s="201"/>
      <c r="H1481" s="201"/>
      <c r="I1481" s="204"/>
      <c r="J1481" s="215">
        <f>BK1481</f>
        <v>0</v>
      </c>
      <c r="K1481" s="201"/>
      <c r="L1481" s="206"/>
      <c r="M1481" s="207"/>
      <c r="N1481" s="208"/>
      <c r="O1481" s="208"/>
      <c r="P1481" s="209">
        <f>SUM(P1482:P1491)</f>
        <v>0</v>
      </c>
      <c r="Q1481" s="208"/>
      <c r="R1481" s="209">
        <f>SUM(R1482:R1491)</f>
        <v>0.028145920000000001</v>
      </c>
      <c r="S1481" s="208"/>
      <c r="T1481" s="210">
        <f>SUM(T1482:T1491)</f>
        <v>0</v>
      </c>
      <c r="U1481" s="12"/>
      <c r="V1481" s="12"/>
      <c r="W1481" s="12"/>
      <c r="X1481" s="12"/>
      <c r="Y1481" s="12"/>
      <c r="Z1481" s="12"/>
      <c r="AA1481" s="12"/>
      <c r="AB1481" s="12"/>
      <c r="AC1481" s="12"/>
      <c r="AD1481" s="12"/>
      <c r="AE1481" s="12"/>
      <c r="AR1481" s="211" t="s">
        <v>87</v>
      </c>
      <c r="AT1481" s="212" t="s">
        <v>77</v>
      </c>
      <c r="AU1481" s="212" t="s">
        <v>85</v>
      </c>
      <c r="AY1481" s="211" t="s">
        <v>141</v>
      </c>
      <c r="BK1481" s="213">
        <f>SUM(BK1482:BK1491)</f>
        <v>0</v>
      </c>
    </row>
    <row r="1482" s="2" customFormat="1" ht="24.15" customHeight="1">
      <c r="A1482" s="42"/>
      <c r="B1482" s="43"/>
      <c r="C1482" s="216" t="s">
        <v>1244</v>
      </c>
      <c r="D1482" s="216" t="s">
        <v>144</v>
      </c>
      <c r="E1482" s="217" t="s">
        <v>1245</v>
      </c>
      <c r="F1482" s="218" t="s">
        <v>1246</v>
      </c>
      <c r="G1482" s="219" t="s">
        <v>147</v>
      </c>
      <c r="H1482" s="220">
        <v>127.93600000000001</v>
      </c>
      <c r="I1482" s="221"/>
      <c r="J1482" s="222">
        <f>ROUND(I1482*H1482,2)</f>
        <v>0</v>
      </c>
      <c r="K1482" s="218" t="s">
        <v>148</v>
      </c>
      <c r="L1482" s="48"/>
      <c r="M1482" s="223" t="s">
        <v>32</v>
      </c>
      <c r="N1482" s="224" t="s">
        <v>49</v>
      </c>
      <c r="O1482" s="88"/>
      <c r="P1482" s="225">
        <f>O1482*H1482</f>
        <v>0</v>
      </c>
      <c r="Q1482" s="225">
        <v>0.00022000000000000001</v>
      </c>
      <c r="R1482" s="225">
        <f>Q1482*H1482</f>
        <v>0.028145920000000001</v>
      </c>
      <c r="S1482" s="225">
        <v>0</v>
      </c>
      <c r="T1482" s="226">
        <f>S1482*H1482</f>
        <v>0</v>
      </c>
      <c r="U1482" s="42"/>
      <c r="V1482" s="42"/>
      <c r="W1482" s="42"/>
      <c r="X1482" s="42"/>
      <c r="Y1482" s="42"/>
      <c r="Z1482" s="42"/>
      <c r="AA1482" s="42"/>
      <c r="AB1482" s="42"/>
      <c r="AC1482" s="42"/>
      <c r="AD1482" s="42"/>
      <c r="AE1482" s="42"/>
      <c r="AR1482" s="227" t="s">
        <v>355</v>
      </c>
      <c r="AT1482" s="227" t="s">
        <v>144</v>
      </c>
      <c r="AU1482" s="227" t="s">
        <v>87</v>
      </c>
      <c r="AY1482" s="20" t="s">
        <v>141</v>
      </c>
      <c r="BE1482" s="228">
        <f>IF(N1482="základní",J1482,0)</f>
        <v>0</v>
      </c>
      <c r="BF1482" s="228">
        <f>IF(N1482="snížená",J1482,0)</f>
        <v>0</v>
      </c>
      <c r="BG1482" s="228">
        <f>IF(N1482="zákl. přenesená",J1482,0)</f>
        <v>0</v>
      </c>
      <c r="BH1482" s="228">
        <f>IF(N1482="sníž. přenesená",J1482,0)</f>
        <v>0</v>
      </c>
      <c r="BI1482" s="228">
        <f>IF(N1482="nulová",J1482,0)</f>
        <v>0</v>
      </c>
      <c r="BJ1482" s="20" t="s">
        <v>85</v>
      </c>
      <c r="BK1482" s="228">
        <f>ROUND(I1482*H1482,2)</f>
        <v>0</v>
      </c>
      <c r="BL1482" s="20" t="s">
        <v>355</v>
      </c>
      <c r="BM1482" s="227" t="s">
        <v>1247</v>
      </c>
    </row>
    <row r="1483" s="2" customFormat="1">
      <c r="A1483" s="42"/>
      <c r="B1483" s="43"/>
      <c r="C1483" s="44"/>
      <c r="D1483" s="229" t="s">
        <v>151</v>
      </c>
      <c r="E1483" s="44"/>
      <c r="F1483" s="230" t="s">
        <v>1248</v>
      </c>
      <c r="G1483" s="44"/>
      <c r="H1483" s="44"/>
      <c r="I1483" s="231"/>
      <c r="J1483" s="44"/>
      <c r="K1483" s="44"/>
      <c r="L1483" s="48"/>
      <c r="M1483" s="232"/>
      <c r="N1483" s="233"/>
      <c r="O1483" s="88"/>
      <c r="P1483" s="88"/>
      <c r="Q1483" s="88"/>
      <c r="R1483" s="88"/>
      <c r="S1483" s="88"/>
      <c r="T1483" s="89"/>
      <c r="U1483" s="42"/>
      <c r="V1483" s="42"/>
      <c r="W1483" s="42"/>
      <c r="X1483" s="42"/>
      <c r="Y1483" s="42"/>
      <c r="Z1483" s="42"/>
      <c r="AA1483" s="42"/>
      <c r="AB1483" s="42"/>
      <c r="AC1483" s="42"/>
      <c r="AD1483" s="42"/>
      <c r="AE1483" s="42"/>
      <c r="AT1483" s="20" t="s">
        <v>151</v>
      </c>
      <c r="AU1483" s="20" t="s">
        <v>87</v>
      </c>
    </row>
    <row r="1484" s="13" customFormat="1">
      <c r="A1484" s="13"/>
      <c r="B1484" s="234"/>
      <c r="C1484" s="235"/>
      <c r="D1484" s="236" t="s">
        <v>153</v>
      </c>
      <c r="E1484" s="237" t="s">
        <v>32</v>
      </c>
      <c r="F1484" s="238" t="s">
        <v>1249</v>
      </c>
      <c r="G1484" s="235"/>
      <c r="H1484" s="237" t="s">
        <v>32</v>
      </c>
      <c r="I1484" s="239"/>
      <c r="J1484" s="235"/>
      <c r="K1484" s="235"/>
      <c r="L1484" s="240"/>
      <c r="M1484" s="241"/>
      <c r="N1484" s="242"/>
      <c r="O1484" s="242"/>
      <c r="P1484" s="242"/>
      <c r="Q1484" s="242"/>
      <c r="R1484" s="242"/>
      <c r="S1484" s="242"/>
      <c r="T1484" s="243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4" t="s">
        <v>153</v>
      </c>
      <c r="AU1484" s="244" t="s">
        <v>87</v>
      </c>
      <c r="AV1484" s="13" t="s">
        <v>85</v>
      </c>
      <c r="AW1484" s="13" t="s">
        <v>39</v>
      </c>
      <c r="AX1484" s="13" t="s">
        <v>78</v>
      </c>
      <c r="AY1484" s="244" t="s">
        <v>141</v>
      </c>
    </row>
    <row r="1485" s="14" customFormat="1">
      <c r="A1485" s="14"/>
      <c r="B1485" s="245"/>
      <c r="C1485" s="246"/>
      <c r="D1485" s="236" t="s">
        <v>153</v>
      </c>
      <c r="E1485" s="247" t="s">
        <v>32</v>
      </c>
      <c r="F1485" s="248" t="s">
        <v>1250</v>
      </c>
      <c r="G1485" s="246"/>
      <c r="H1485" s="249">
        <v>41.439999999999998</v>
      </c>
      <c r="I1485" s="250"/>
      <c r="J1485" s="246"/>
      <c r="K1485" s="246"/>
      <c r="L1485" s="251"/>
      <c r="M1485" s="252"/>
      <c r="N1485" s="253"/>
      <c r="O1485" s="253"/>
      <c r="P1485" s="253"/>
      <c r="Q1485" s="253"/>
      <c r="R1485" s="253"/>
      <c r="S1485" s="253"/>
      <c r="T1485" s="254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5" t="s">
        <v>153</v>
      </c>
      <c r="AU1485" s="255" t="s">
        <v>87</v>
      </c>
      <c r="AV1485" s="14" t="s">
        <v>87</v>
      </c>
      <c r="AW1485" s="14" t="s">
        <v>39</v>
      </c>
      <c r="AX1485" s="14" t="s">
        <v>78</v>
      </c>
      <c r="AY1485" s="255" t="s">
        <v>141</v>
      </c>
    </row>
    <row r="1486" s="13" customFormat="1">
      <c r="A1486" s="13"/>
      <c r="B1486" s="234"/>
      <c r="C1486" s="235"/>
      <c r="D1486" s="236" t="s">
        <v>153</v>
      </c>
      <c r="E1486" s="237" t="s">
        <v>32</v>
      </c>
      <c r="F1486" s="238" t="s">
        <v>664</v>
      </c>
      <c r="G1486" s="235"/>
      <c r="H1486" s="237" t="s">
        <v>32</v>
      </c>
      <c r="I1486" s="239"/>
      <c r="J1486" s="235"/>
      <c r="K1486" s="235"/>
      <c r="L1486" s="240"/>
      <c r="M1486" s="241"/>
      <c r="N1486" s="242"/>
      <c r="O1486" s="242"/>
      <c r="P1486" s="242"/>
      <c r="Q1486" s="242"/>
      <c r="R1486" s="242"/>
      <c r="S1486" s="242"/>
      <c r="T1486" s="243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44" t="s">
        <v>153</v>
      </c>
      <c r="AU1486" s="244" t="s">
        <v>87</v>
      </c>
      <c r="AV1486" s="13" t="s">
        <v>85</v>
      </c>
      <c r="AW1486" s="13" t="s">
        <v>39</v>
      </c>
      <c r="AX1486" s="13" t="s">
        <v>78</v>
      </c>
      <c r="AY1486" s="244" t="s">
        <v>141</v>
      </c>
    </row>
    <row r="1487" s="14" customFormat="1">
      <c r="A1487" s="14"/>
      <c r="B1487" s="245"/>
      <c r="C1487" s="246"/>
      <c r="D1487" s="236" t="s">
        <v>153</v>
      </c>
      <c r="E1487" s="247" t="s">
        <v>32</v>
      </c>
      <c r="F1487" s="248" t="s">
        <v>1251</v>
      </c>
      <c r="G1487" s="246"/>
      <c r="H1487" s="249">
        <v>29.120000000000001</v>
      </c>
      <c r="I1487" s="250"/>
      <c r="J1487" s="246"/>
      <c r="K1487" s="246"/>
      <c r="L1487" s="251"/>
      <c r="M1487" s="252"/>
      <c r="N1487" s="253"/>
      <c r="O1487" s="253"/>
      <c r="P1487" s="253"/>
      <c r="Q1487" s="253"/>
      <c r="R1487" s="253"/>
      <c r="S1487" s="253"/>
      <c r="T1487" s="254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55" t="s">
        <v>153</v>
      </c>
      <c r="AU1487" s="255" t="s">
        <v>87</v>
      </c>
      <c r="AV1487" s="14" t="s">
        <v>87</v>
      </c>
      <c r="AW1487" s="14" t="s">
        <v>39</v>
      </c>
      <c r="AX1487" s="14" t="s">
        <v>78</v>
      </c>
      <c r="AY1487" s="255" t="s">
        <v>141</v>
      </c>
    </row>
    <row r="1488" s="13" customFormat="1">
      <c r="A1488" s="13"/>
      <c r="B1488" s="234"/>
      <c r="C1488" s="235"/>
      <c r="D1488" s="236" t="s">
        <v>153</v>
      </c>
      <c r="E1488" s="237" t="s">
        <v>32</v>
      </c>
      <c r="F1488" s="238" t="s">
        <v>736</v>
      </c>
      <c r="G1488" s="235"/>
      <c r="H1488" s="237" t="s">
        <v>32</v>
      </c>
      <c r="I1488" s="239"/>
      <c r="J1488" s="235"/>
      <c r="K1488" s="235"/>
      <c r="L1488" s="240"/>
      <c r="M1488" s="241"/>
      <c r="N1488" s="242"/>
      <c r="O1488" s="242"/>
      <c r="P1488" s="242"/>
      <c r="Q1488" s="242"/>
      <c r="R1488" s="242"/>
      <c r="S1488" s="242"/>
      <c r="T1488" s="243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4" t="s">
        <v>153</v>
      </c>
      <c r="AU1488" s="244" t="s">
        <v>87</v>
      </c>
      <c r="AV1488" s="13" t="s">
        <v>85</v>
      </c>
      <c r="AW1488" s="13" t="s">
        <v>39</v>
      </c>
      <c r="AX1488" s="13" t="s">
        <v>78</v>
      </c>
      <c r="AY1488" s="244" t="s">
        <v>141</v>
      </c>
    </row>
    <row r="1489" s="13" customFormat="1">
      <c r="A1489" s="13"/>
      <c r="B1489" s="234"/>
      <c r="C1489" s="235"/>
      <c r="D1489" s="236" t="s">
        <v>153</v>
      </c>
      <c r="E1489" s="237" t="s">
        <v>32</v>
      </c>
      <c r="F1489" s="238" t="s">
        <v>309</v>
      </c>
      <c r="G1489" s="235"/>
      <c r="H1489" s="237" t="s">
        <v>32</v>
      </c>
      <c r="I1489" s="239"/>
      <c r="J1489" s="235"/>
      <c r="K1489" s="235"/>
      <c r="L1489" s="240"/>
      <c r="M1489" s="241"/>
      <c r="N1489" s="242"/>
      <c r="O1489" s="242"/>
      <c r="P1489" s="242"/>
      <c r="Q1489" s="242"/>
      <c r="R1489" s="242"/>
      <c r="S1489" s="242"/>
      <c r="T1489" s="243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44" t="s">
        <v>153</v>
      </c>
      <c r="AU1489" s="244" t="s">
        <v>87</v>
      </c>
      <c r="AV1489" s="13" t="s">
        <v>85</v>
      </c>
      <c r="AW1489" s="13" t="s">
        <v>39</v>
      </c>
      <c r="AX1489" s="13" t="s">
        <v>78</v>
      </c>
      <c r="AY1489" s="244" t="s">
        <v>141</v>
      </c>
    </row>
    <row r="1490" s="14" customFormat="1">
      <c r="A1490" s="14"/>
      <c r="B1490" s="245"/>
      <c r="C1490" s="246"/>
      <c r="D1490" s="236" t="s">
        <v>153</v>
      </c>
      <c r="E1490" s="247" t="s">
        <v>32</v>
      </c>
      <c r="F1490" s="248" t="s">
        <v>1252</v>
      </c>
      <c r="G1490" s="246"/>
      <c r="H1490" s="249">
        <v>57.375999999999998</v>
      </c>
      <c r="I1490" s="250"/>
      <c r="J1490" s="246"/>
      <c r="K1490" s="246"/>
      <c r="L1490" s="251"/>
      <c r="M1490" s="252"/>
      <c r="N1490" s="253"/>
      <c r="O1490" s="253"/>
      <c r="P1490" s="253"/>
      <c r="Q1490" s="253"/>
      <c r="R1490" s="253"/>
      <c r="S1490" s="253"/>
      <c r="T1490" s="254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5" t="s">
        <v>153</v>
      </c>
      <c r="AU1490" s="255" t="s">
        <v>87</v>
      </c>
      <c r="AV1490" s="14" t="s">
        <v>87</v>
      </c>
      <c r="AW1490" s="14" t="s">
        <v>39</v>
      </c>
      <c r="AX1490" s="14" t="s">
        <v>78</v>
      </c>
      <c r="AY1490" s="255" t="s">
        <v>141</v>
      </c>
    </row>
    <row r="1491" s="15" customFormat="1">
      <c r="A1491" s="15"/>
      <c r="B1491" s="256"/>
      <c r="C1491" s="257"/>
      <c r="D1491" s="236" t="s">
        <v>153</v>
      </c>
      <c r="E1491" s="258" t="s">
        <v>32</v>
      </c>
      <c r="F1491" s="259" t="s">
        <v>223</v>
      </c>
      <c r="G1491" s="257"/>
      <c r="H1491" s="260">
        <v>127.93600000000001</v>
      </c>
      <c r="I1491" s="261"/>
      <c r="J1491" s="257"/>
      <c r="K1491" s="257"/>
      <c r="L1491" s="262"/>
      <c r="M1491" s="263"/>
      <c r="N1491" s="264"/>
      <c r="O1491" s="264"/>
      <c r="P1491" s="264"/>
      <c r="Q1491" s="264"/>
      <c r="R1491" s="264"/>
      <c r="S1491" s="264"/>
      <c r="T1491" s="265"/>
      <c r="U1491" s="15"/>
      <c r="V1491" s="15"/>
      <c r="W1491" s="15"/>
      <c r="X1491" s="15"/>
      <c r="Y1491" s="15"/>
      <c r="Z1491" s="15"/>
      <c r="AA1491" s="15"/>
      <c r="AB1491" s="15"/>
      <c r="AC1491" s="15"/>
      <c r="AD1491" s="15"/>
      <c r="AE1491" s="15"/>
      <c r="AT1491" s="266" t="s">
        <v>153</v>
      </c>
      <c r="AU1491" s="266" t="s">
        <v>87</v>
      </c>
      <c r="AV1491" s="15" t="s">
        <v>149</v>
      </c>
      <c r="AW1491" s="15" t="s">
        <v>39</v>
      </c>
      <c r="AX1491" s="15" t="s">
        <v>85</v>
      </c>
      <c r="AY1491" s="266" t="s">
        <v>141</v>
      </c>
    </row>
    <row r="1492" s="12" customFormat="1" ht="22.8" customHeight="1">
      <c r="A1492" s="12"/>
      <c r="B1492" s="200"/>
      <c r="C1492" s="201"/>
      <c r="D1492" s="202" t="s">
        <v>77</v>
      </c>
      <c r="E1492" s="214" t="s">
        <v>1253</v>
      </c>
      <c r="F1492" s="214" t="s">
        <v>1254</v>
      </c>
      <c r="G1492" s="201"/>
      <c r="H1492" s="201"/>
      <c r="I1492" s="204"/>
      <c r="J1492" s="215">
        <f>BK1492</f>
        <v>0</v>
      </c>
      <c r="K1492" s="201"/>
      <c r="L1492" s="206"/>
      <c r="M1492" s="207"/>
      <c r="N1492" s="208"/>
      <c r="O1492" s="208"/>
      <c r="P1492" s="209">
        <f>SUM(P1493:P1594)</f>
        <v>0</v>
      </c>
      <c r="Q1492" s="208"/>
      <c r="R1492" s="209">
        <f>SUM(R1493:R1594)</f>
        <v>0.25714919999999997</v>
      </c>
      <c r="S1492" s="208"/>
      <c r="T1492" s="210">
        <f>SUM(T1493:T1594)</f>
        <v>0</v>
      </c>
      <c r="U1492" s="12"/>
      <c r="V1492" s="12"/>
      <c r="W1492" s="12"/>
      <c r="X1492" s="12"/>
      <c r="Y1492" s="12"/>
      <c r="Z1492" s="12"/>
      <c r="AA1492" s="12"/>
      <c r="AB1492" s="12"/>
      <c r="AC1492" s="12"/>
      <c r="AD1492" s="12"/>
      <c r="AE1492" s="12"/>
      <c r="AR1492" s="211" t="s">
        <v>87</v>
      </c>
      <c r="AT1492" s="212" t="s">
        <v>77</v>
      </c>
      <c r="AU1492" s="212" t="s">
        <v>85</v>
      </c>
      <c r="AY1492" s="211" t="s">
        <v>141</v>
      </c>
      <c r="BK1492" s="213">
        <f>SUM(BK1493:BK1594)</f>
        <v>0</v>
      </c>
    </row>
    <row r="1493" s="2" customFormat="1" ht="24.15" customHeight="1">
      <c r="A1493" s="42"/>
      <c r="B1493" s="43"/>
      <c r="C1493" s="216" t="s">
        <v>1255</v>
      </c>
      <c r="D1493" s="216" t="s">
        <v>144</v>
      </c>
      <c r="E1493" s="217" t="s">
        <v>1256</v>
      </c>
      <c r="F1493" s="218" t="s">
        <v>1257</v>
      </c>
      <c r="G1493" s="219" t="s">
        <v>147</v>
      </c>
      <c r="H1493" s="220">
        <v>559.01999999999998</v>
      </c>
      <c r="I1493" s="221"/>
      <c r="J1493" s="222">
        <f>ROUND(I1493*H1493,2)</f>
        <v>0</v>
      </c>
      <c r="K1493" s="218" t="s">
        <v>148</v>
      </c>
      <c r="L1493" s="48"/>
      <c r="M1493" s="223" t="s">
        <v>32</v>
      </c>
      <c r="N1493" s="224" t="s">
        <v>49</v>
      </c>
      <c r="O1493" s="88"/>
      <c r="P1493" s="225">
        <f>O1493*H1493</f>
        <v>0</v>
      </c>
      <c r="Q1493" s="225">
        <v>0.00025999999999999998</v>
      </c>
      <c r="R1493" s="225">
        <f>Q1493*H1493</f>
        <v>0.14534519999999998</v>
      </c>
      <c r="S1493" s="225">
        <v>0</v>
      </c>
      <c r="T1493" s="226">
        <f>S1493*H1493</f>
        <v>0</v>
      </c>
      <c r="U1493" s="42"/>
      <c r="V1493" s="42"/>
      <c r="W1493" s="42"/>
      <c r="X1493" s="42"/>
      <c r="Y1493" s="42"/>
      <c r="Z1493" s="42"/>
      <c r="AA1493" s="42"/>
      <c r="AB1493" s="42"/>
      <c r="AC1493" s="42"/>
      <c r="AD1493" s="42"/>
      <c r="AE1493" s="42"/>
      <c r="AR1493" s="227" t="s">
        <v>355</v>
      </c>
      <c r="AT1493" s="227" t="s">
        <v>144</v>
      </c>
      <c r="AU1493" s="227" t="s">
        <v>87</v>
      </c>
      <c r="AY1493" s="20" t="s">
        <v>141</v>
      </c>
      <c r="BE1493" s="228">
        <f>IF(N1493="základní",J1493,0)</f>
        <v>0</v>
      </c>
      <c r="BF1493" s="228">
        <f>IF(N1493="snížená",J1493,0)</f>
        <v>0</v>
      </c>
      <c r="BG1493" s="228">
        <f>IF(N1493="zákl. přenesená",J1493,0)</f>
        <v>0</v>
      </c>
      <c r="BH1493" s="228">
        <f>IF(N1493="sníž. přenesená",J1493,0)</f>
        <v>0</v>
      </c>
      <c r="BI1493" s="228">
        <f>IF(N1493="nulová",J1493,0)</f>
        <v>0</v>
      </c>
      <c r="BJ1493" s="20" t="s">
        <v>85</v>
      </c>
      <c r="BK1493" s="228">
        <f>ROUND(I1493*H1493,2)</f>
        <v>0</v>
      </c>
      <c r="BL1493" s="20" t="s">
        <v>355</v>
      </c>
      <c r="BM1493" s="227" t="s">
        <v>1258</v>
      </c>
    </row>
    <row r="1494" s="2" customFormat="1">
      <c r="A1494" s="42"/>
      <c r="B1494" s="43"/>
      <c r="C1494" s="44"/>
      <c r="D1494" s="229" t="s">
        <v>151</v>
      </c>
      <c r="E1494" s="44"/>
      <c r="F1494" s="230" t="s">
        <v>1259</v>
      </c>
      <c r="G1494" s="44"/>
      <c r="H1494" s="44"/>
      <c r="I1494" s="231"/>
      <c r="J1494" s="44"/>
      <c r="K1494" s="44"/>
      <c r="L1494" s="48"/>
      <c r="M1494" s="232"/>
      <c r="N1494" s="233"/>
      <c r="O1494" s="88"/>
      <c r="P1494" s="88"/>
      <c r="Q1494" s="88"/>
      <c r="R1494" s="88"/>
      <c r="S1494" s="88"/>
      <c r="T1494" s="89"/>
      <c r="U1494" s="42"/>
      <c r="V1494" s="42"/>
      <c r="W1494" s="42"/>
      <c r="X1494" s="42"/>
      <c r="Y1494" s="42"/>
      <c r="Z1494" s="42"/>
      <c r="AA1494" s="42"/>
      <c r="AB1494" s="42"/>
      <c r="AC1494" s="42"/>
      <c r="AD1494" s="42"/>
      <c r="AE1494" s="42"/>
      <c r="AT1494" s="20" t="s">
        <v>151</v>
      </c>
      <c r="AU1494" s="20" t="s">
        <v>87</v>
      </c>
    </row>
    <row r="1495" s="13" customFormat="1">
      <c r="A1495" s="13"/>
      <c r="B1495" s="234"/>
      <c r="C1495" s="235"/>
      <c r="D1495" s="236" t="s">
        <v>153</v>
      </c>
      <c r="E1495" s="237" t="s">
        <v>32</v>
      </c>
      <c r="F1495" s="238" t="s">
        <v>155</v>
      </c>
      <c r="G1495" s="235"/>
      <c r="H1495" s="237" t="s">
        <v>32</v>
      </c>
      <c r="I1495" s="239"/>
      <c r="J1495" s="235"/>
      <c r="K1495" s="235"/>
      <c r="L1495" s="240"/>
      <c r="M1495" s="241"/>
      <c r="N1495" s="242"/>
      <c r="O1495" s="242"/>
      <c r="P1495" s="242"/>
      <c r="Q1495" s="242"/>
      <c r="R1495" s="242"/>
      <c r="S1495" s="242"/>
      <c r="T1495" s="243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44" t="s">
        <v>153</v>
      </c>
      <c r="AU1495" s="244" t="s">
        <v>87</v>
      </c>
      <c r="AV1495" s="13" t="s">
        <v>85</v>
      </c>
      <c r="AW1495" s="13" t="s">
        <v>39</v>
      </c>
      <c r="AX1495" s="13" t="s">
        <v>78</v>
      </c>
      <c r="AY1495" s="244" t="s">
        <v>141</v>
      </c>
    </row>
    <row r="1496" s="13" customFormat="1">
      <c r="A1496" s="13"/>
      <c r="B1496" s="234"/>
      <c r="C1496" s="235"/>
      <c r="D1496" s="236" t="s">
        <v>153</v>
      </c>
      <c r="E1496" s="237" t="s">
        <v>32</v>
      </c>
      <c r="F1496" s="238" t="s">
        <v>156</v>
      </c>
      <c r="G1496" s="235"/>
      <c r="H1496" s="237" t="s">
        <v>32</v>
      </c>
      <c r="I1496" s="239"/>
      <c r="J1496" s="235"/>
      <c r="K1496" s="235"/>
      <c r="L1496" s="240"/>
      <c r="M1496" s="241"/>
      <c r="N1496" s="242"/>
      <c r="O1496" s="242"/>
      <c r="P1496" s="242"/>
      <c r="Q1496" s="242"/>
      <c r="R1496" s="242"/>
      <c r="S1496" s="242"/>
      <c r="T1496" s="243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44" t="s">
        <v>153</v>
      </c>
      <c r="AU1496" s="244" t="s">
        <v>87</v>
      </c>
      <c r="AV1496" s="13" t="s">
        <v>85</v>
      </c>
      <c r="AW1496" s="13" t="s">
        <v>39</v>
      </c>
      <c r="AX1496" s="13" t="s">
        <v>78</v>
      </c>
      <c r="AY1496" s="244" t="s">
        <v>141</v>
      </c>
    </row>
    <row r="1497" s="13" customFormat="1">
      <c r="A1497" s="13"/>
      <c r="B1497" s="234"/>
      <c r="C1497" s="235"/>
      <c r="D1497" s="236" t="s">
        <v>153</v>
      </c>
      <c r="E1497" s="237" t="s">
        <v>32</v>
      </c>
      <c r="F1497" s="238" t="s">
        <v>157</v>
      </c>
      <c r="G1497" s="235"/>
      <c r="H1497" s="237" t="s">
        <v>32</v>
      </c>
      <c r="I1497" s="239"/>
      <c r="J1497" s="235"/>
      <c r="K1497" s="235"/>
      <c r="L1497" s="240"/>
      <c r="M1497" s="241"/>
      <c r="N1497" s="242"/>
      <c r="O1497" s="242"/>
      <c r="P1497" s="242"/>
      <c r="Q1497" s="242"/>
      <c r="R1497" s="242"/>
      <c r="S1497" s="242"/>
      <c r="T1497" s="243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44" t="s">
        <v>153</v>
      </c>
      <c r="AU1497" s="244" t="s">
        <v>87</v>
      </c>
      <c r="AV1497" s="13" t="s">
        <v>85</v>
      </c>
      <c r="AW1497" s="13" t="s">
        <v>39</v>
      </c>
      <c r="AX1497" s="13" t="s">
        <v>78</v>
      </c>
      <c r="AY1497" s="244" t="s">
        <v>141</v>
      </c>
    </row>
    <row r="1498" s="14" customFormat="1">
      <c r="A1498" s="14"/>
      <c r="B1498" s="245"/>
      <c r="C1498" s="246"/>
      <c r="D1498" s="236" t="s">
        <v>153</v>
      </c>
      <c r="E1498" s="247" t="s">
        <v>32</v>
      </c>
      <c r="F1498" s="248" t="s">
        <v>1260</v>
      </c>
      <c r="G1498" s="246"/>
      <c r="H1498" s="249">
        <v>5.992</v>
      </c>
      <c r="I1498" s="250"/>
      <c r="J1498" s="246"/>
      <c r="K1498" s="246"/>
      <c r="L1498" s="251"/>
      <c r="M1498" s="252"/>
      <c r="N1498" s="253"/>
      <c r="O1498" s="253"/>
      <c r="P1498" s="253"/>
      <c r="Q1498" s="253"/>
      <c r="R1498" s="253"/>
      <c r="S1498" s="253"/>
      <c r="T1498" s="254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5" t="s">
        <v>153</v>
      </c>
      <c r="AU1498" s="255" t="s">
        <v>87</v>
      </c>
      <c r="AV1498" s="14" t="s">
        <v>87</v>
      </c>
      <c r="AW1498" s="14" t="s">
        <v>39</v>
      </c>
      <c r="AX1498" s="14" t="s">
        <v>78</v>
      </c>
      <c r="AY1498" s="255" t="s">
        <v>141</v>
      </c>
    </row>
    <row r="1499" s="13" customFormat="1">
      <c r="A1499" s="13"/>
      <c r="B1499" s="234"/>
      <c r="C1499" s="235"/>
      <c r="D1499" s="236" t="s">
        <v>153</v>
      </c>
      <c r="E1499" s="237" t="s">
        <v>32</v>
      </c>
      <c r="F1499" s="238" t="s">
        <v>159</v>
      </c>
      <c r="G1499" s="235"/>
      <c r="H1499" s="237" t="s">
        <v>32</v>
      </c>
      <c r="I1499" s="239"/>
      <c r="J1499" s="235"/>
      <c r="K1499" s="235"/>
      <c r="L1499" s="240"/>
      <c r="M1499" s="241"/>
      <c r="N1499" s="242"/>
      <c r="O1499" s="242"/>
      <c r="P1499" s="242"/>
      <c r="Q1499" s="242"/>
      <c r="R1499" s="242"/>
      <c r="S1499" s="242"/>
      <c r="T1499" s="243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44" t="s">
        <v>153</v>
      </c>
      <c r="AU1499" s="244" t="s">
        <v>87</v>
      </c>
      <c r="AV1499" s="13" t="s">
        <v>85</v>
      </c>
      <c r="AW1499" s="13" t="s">
        <v>39</v>
      </c>
      <c r="AX1499" s="13" t="s">
        <v>78</v>
      </c>
      <c r="AY1499" s="244" t="s">
        <v>141</v>
      </c>
    </row>
    <row r="1500" s="14" customFormat="1">
      <c r="A1500" s="14"/>
      <c r="B1500" s="245"/>
      <c r="C1500" s="246"/>
      <c r="D1500" s="236" t="s">
        <v>153</v>
      </c>
      <c r="E1500" s="247" t="s">
        <v>32</v>
      </c>
      <c r="F1500" s="248" t="s">
        <v>1261</v>
      </c>
      <c r="G1500" s="246"/>
      <c r="H1500" s="249">
        <v>7.8399999999999999</v>
      </c>
      <c r="I1500" s="250"/>
      <c r="J1500" s="246"/>
      <c r="K1500" s="246"/>
      <c r="L1500" s="251"/>
      <c r="M1500" s="252"/>
      <c r="N1500" s="253"/>
      <c r="O1500" s="253"/>
      <c r="P1500" s="253"/>
      <c r="Q1500" s="253"/>
      <c r="R1500" s="253"/>
      <c r="S1500" s="253"/>
      <c r="T1500" s="254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5" t="s">
        <v>153</v>
      </c>
      <c r="AU1500" s="255" t="s">
        <v>87</v>
      </c>
      <c r="AV1500" s="14" t="s">
        <v>87</v>
      </c>
      <c r="AW1500" s="14" t="s">
        <v>39</v>
      </c>
      <c r="AX1500" s="14" t="s">
        <v>78</v>
      </c>
      <c r="AY1500" s="255" t="s">
        <v>141</v>
      </c>
    </row>
    <row r="1501" s="13" customFormat="1">
      <c r="A1501" s="13"/>
      <c r="B1501" s="234"/>
      <c r="C1501" s="235"/>
      <c r="D1501" s="236" t="s">
        <v>153</v>
      </c>
      <c r="E1501" s="237" t="s">
        <v>32</v>
      </c>
      <c r="F1501" s="238" t="s">
        <v>161</v>
      </c>
      <c r="G1501" s="235"/>
      <c r="H1501" s="237" t="s">
        <v>32</v>
      </c>
      <c r="I1501" s="239"/>
      <c r="J1501" s="235"/>
      <c r="K1501" s="235"/>
      <c r="L1501" s="240"/>
      <c r="M1501" s="241"/>
      <c r="N1501" s="242"/>
      <c r="O1501" s="242"/>
      <c r="P1501" s="242"/>
      <c r="Q1501" s="242"/>
      <c r="R1501" s="242"/>
      <c r="S1501" s="242"/>
      <c r="T1501" s="243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44" t="s">
        <v>153</v>
      </c>
      <c r="AU1501" s="244" t="s">
        <v>87</v>
      </c>
      <c r="AV1501" s="13" t="s">
        <v>85</v>
      </c>
      <c r="AW1501" s="13" t="s">
        <v>39</v>
      </c>
      <c r="AX1501" s="13" t="s">
        <v>78</v>
      </c>
      <c r="AY1501" s="244" t="s">
        <v>141</v>
      </c>
    </row>
    <row r="1502" s="13" customFormat="1">
      <c r="A1502" s="13"/>
      <c r="B1502" s="234"/>
      <c r="C1502" s="235"/>
      <c r="D1502" s="236" t="s">
        <v>153</v>
      </c>
      <c r="E1502" s="237" t="s">
        <v>32</v>
      </c>
      <c r="F1502" s="238" t="s">
        <v>162</v>
      </c>
      <c r="G1502" s="235"/>
      <c r="H1502" s="237" t="s">
        <v>32</v>
      </c>
      <c r="I1502" s="239"/>
      <c r="J1502" s="235"/>
      <c r="K1502" s="235"/>
      <c r="L1502" s="240"/>
      <c r="M1502" s="241"/>
      <c r="N1502" s="242"/>
      <c r="O1502" s="242"/>
      <c r="P1502" s="242"/>
      <c r="Q1502" s="242"/>
      <c r="R1502" s="242"/>
      <c r="S1502" s="242"/>
      <c r="T1502" s="243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44" t="s">
        <v>153</v>
      </c>
      <c r="AU1502" s="244" t="s">
        <v>87</v>
      </c>
      <c r="AV1502" s="13" t="s">
        <v>85</v>
      </c>
      <c r="AW1502" s="13" t="s">
        <v>39</v>
      </c>
      <c r="AX1502" s="13" t="s">
        <v>78</v>
      </c>
      <c r="AY1502" s="244" t="s">
        <v>141</v>
      </c>
    </row>
    <row r="1503" s="14" customFormat="1">
      <c r="A1503" s="14"/>
      <c r="B1503" s="245"/>
      <c r="C1503" s="246"/>
      <c r="D1503" s="236" t="s">
        <v>153</v>
      </c>
      <c r="E1503" s="247" t="s">
        <v>32</v>
      </c>
      <c r="F1503" s="248" t="s">
        <v>1262</v>
      </c>
      <c r="G1503" s="246"/>
      <c r="H1503" s="249">
        <v>10.640000000000001</v>
      </c>
      <c r="I1503" s="250"/>
      <c r="J1503" s="246"/>
      <c r="K1503" s="246"/>
      <c r="L1503" s="251"/>
      <c r="M1503" s="252"/>
      <c r="N1503" s="253"/>
      <c r="O1503" s="253"/>
      <c r="P1503" s="253"/>
      <c r="Q1503" s="253"/>
      <c r="R1503" s="253"/>
      <c r="S1503" s="253"/>
      <c r="T1503" s="254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5" t="s">
        <v>153</v>
      </c>
      <c r="AU1503" s="255" t="s">
        <v>87</v>
      </c>
      <c r="AV1503" s="14" t="s">
        <v>87</v>
      </c>
      <c r="AW1503" s="14" t="s">
        <v>39</v>
      </c>
      <c r="AX1503" s="14" t="s">
        <v>78</v>
      </c>
      <c r="AY1503" s="255" t="s">
        <v>141</v>
      </c>
    </row>
    <row r="1504" s="13" customFormat="1">
      <c r="A1504" s="13"/>
      <c r="B1504" s="234"/>
      <c r="C1504" s="235"/>
      <c r="D1504" s="236" t="s">
        <v>153</v>
      </c>
      <c r="E1504" s="237" t="s">
        <v>32</v>
      </c>
      <c r="F1504" s="238" t="s">
        <v>164</v>
      </c>
      <c r="G1504" s="235"/>
      <c r="H1504" s="237" t="s">
        <v>32</v>
      </c>
      <c r="I1504" s="239"/>
      <c r="J1504" s="235"/>
      <c r="K1504" s="235"/>
      <c r="L1504" s="240"/>
      <c r="M1504" s="241"/>
      <c r="N1504" s="242"/>
      <c r="O1504" s="242"/>
      <c r="P1504" s="242"/>
      <c r="Q1504" s="242"/>
      <c r="R1504" s="242"/>
      <c r="S1504" s="242"/>
      <c r="T1504" s="243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44" t="s">
        <v>153</v>
      </c>
      <c r="AU1504" s="244" t="s">
        <v>87</v>
      </c>
      <c r="AV1504" s="13" t="s">
        <v>85</v>
      </c>
      <c r="AW1504" s="13" t="s">
        <v>39</v>
      </c>
      <c r="AX1504" s="13" t="s">
        <v>78</v>
      </c>
      <c r="AY1504" s="244" t="s">
        <v>141</v>
      </c>
    </row>
    <row r="1505" s="14" customFormat="1">
      <c r="A1505" s="14"/>
      <c r="B1505" s="245"/>
      <c r="C1505" s="246"/>
      <c r="D1505" s="236" t="s">
        <v>153</v>
      </c>
      <c r="E1505" s="247" t="s">
        <v>32</v>
      </c>
      <c r="F1505" s="248" t="s">
        <v>1263</v>
      </c>
      <c r="G1505" s="246"/>
      <c r="H1505" s="249">
        <v>9.4499999999999993</v>
      </c>
      <c r="I1505" s="250"/>
      <c r="J1505" s="246"/>
      <c r="K1505" s="246"/>
      <c r="L1505" s="251"/>
      <c r="M1505" s="252"/>
      <c r="N1505" s="253"/>
      <c r="O1505" s="253"/>
      <c r="P1505" s="253"/>
      <c r="Q1505" s="253"/>
      <c r="R1505" s="253"/>
      <c r="S1505" s="253"/>
      <c r="T1505" s="254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5" t="s">
        <v>153</v>
      </c>
      <c r="AU1505" s="255" t="s">
        <v>87</v>
      </c>
      <c r="AV1505" s="14" t="s">
        <v>87</v>
      </c>
      <c r="AW1505" s="14" t="s">
        <v>39</v>
      </c>
      <c r="AX1505" s="14" t="s">
        <v>78</v>
      </c>
      <c r="AY1505" s="255" t="s">
        <v>141</v>
      </c>
    </row>
    <row r="1506" s="13" customFormat="1">
      <c r="A1506" s="13"/>
      <c r="B1506" s="234"/>
      <c r="C1506" s="235"/>
      <c r="D1506" s="236" t="s">
        <v>153</v>
      </c>
      <c r="E1506" s="237" t="s">
        <v>32</v>
      </c>
      <c r="F1506" s="238" t="s">
        <v>161</v>
      </c>
      <c r="G1506" s="235"/>
      <c r="H1506" s="237" t="s">
        <v>32</v>
      </c>
      <c r="I1506" s="239"/>
      <c r="J1506" s="235"/>
      <c r="K1506" s="235"/>
      <c r="L1506" s="240"/>
      <c r="M1506" s="241"/>
      <c r="N1506" s="242"/>
      <c r="O1506" s="242"/>
      <c r="P1506" s="242"/>
      <c r="Q1506" s="242"/>
      <c r="R1506" s="242"/>
      <c r="S1506" s="242"/>
      <c r="T1506" s="243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44" t="s">
        <v>153</v>
      </c>
      <c r="AU1506" s="244" t="s">
        <v>87</v>
      </c>
      <c r="AV1506" s="13" t="s">
        <v>85</v>
      </c>
      <c r="AW1506" s="13" t="s">
        <v>39</v>
      </c>
      <c r="AX1506" s="13" t="s">
        <v>78</v>
      </c>
      <c r="AY1506" s="244" t="s">
        <v>141</v>
      </c>
    </row>
    <row r="1507" s="13" customFormat="1">
      <c r="A1507" s="13"/>
      <c r="B1507" s="234"/>
      <c r="C1507" s="235"/>
      <c r="D1507" s="236" t="s">
        <v>153</v>
      </c>
      <c r="E1507" s="237" t="s">
        <v>32</v>
      </c>
      <c r="F1507" s="238" t="s">
        <v>166</v>
      </c>
      <c r="G1507" s="235"/>
      <c r="H1507" s="237" t="s">
        <v>32</v>
      </c>
      <c r="I1507" s="239"/>
      <c r="J1507" s="235"/>
      <c r="K1507" s="235"/>
      <c r="L1507" s="240"/>
      <c r="M1507" s="241"/>
      <c r="N1507" s="242"/>
      <c r="O1507" s="242"/>
      <c r="P1507" s="242"/>
      <c r="Q1507" s="242"/>
      <c r="R1507" s="242"/>
      <c r="S1507" s="242"/>
      <c r="T1507" s="243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44" t="s">
        <v>153</v>
      </c>
      <c r="AU1507" s="244" t="s">
        <v>87</v>
      </c>
      <c r="AV1507" s="13" t="s">
        <v>85</v>
      </c>
      <c r="AW1507" s="13" t="s">
        <v>39</v>
      </c>
      <c r="AX1507" s="13" t="s">
        <v>78</v>
      </c>
      <c r="AY1507" s="244" t="s">
        <v>141</v>
      </c>
    </row>
    <row r="1508" s="14" customFormat="1">
      <c r="A1508" s="14"/>
      <c r="B1508" s="245"/>
      <c r="C1508" s="246"/>
      <c r="D1508" s="236" t="s">
        <v>153</v>
      </c>
      <c r="E1508" s="247" t="s">
        <v>32</v>
      </c>
      <c r="F1508" s="248" t="s">
        <v>1264</v>
      </c>
      <c r="G1508" s="246"/>
      <c r="H1508" s="249">
        <v>3.3599999999999999</v>
      </c>
      <c r="I1508" s="250"/>
      <c r="J1508" s="246"/>
      <c r="K1508" s="246"/>
      <c r="L1508" s="251"/>
      <c r="M1508" s="252"/>
      <c r="N1508" s="253"/>
      <c r="O1508" s="253"/>
      <c r="P1508" s="253"/>
      <c r="Q1508" s="253"/>
      <c r="R1508" s="253"/>
      <c r="S1508" s="253"/>
      <c r="T1508" s="254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5" t="s">
        <v>153</v>
      </c>
      <c r="AU1508" s="255" t="s">
        <v>87</v>
      </c>
      <c r="AV1508" s="14" t="s">
        <v>87</v>
      </c>
      <c r="AW1508" s="14" t="s">
        <v>39</v>
      </c>
      <c r="AX1508" s="14" t="s">
        <v>78</v>
      </c>
      <c r="AY1508" s="255" t="s">
        <v>141</v>
      </c>
    </row>
    <row r="1509" s="13" customFormat="1">
      <c r="A1509" s="13"/>
      <c r="B1509" s="234"/>
      <c r="C1509" s="235"/>
      <c r="D1509" s="236" t="s">
        <v>153</v>
      </c>
      <c r="E1509" s="237" t="s">
        <v>32</v>
      </c>
      <c r="F1509" s="238" t="s">
        <v>161</v>
      </c>
      <c r="G1509" s="235"/>
      <c r="H1509" s="237" t="s">
        <v>32</v>
      </c>
      <c r="I1509" s="239"/>
      <c r="J1509" s="235"/>
      <c r="K1509" s="235"/>
      <c r="L1509" s="240"/>
      <c r="M1509" s="241"/>
      <c r="N1509" s="242"/>
      <c r="O1509" s="242"/>
      <c r="P1509" s="242"/>
      <c r="Q1509" s="242"/>
      <c r="R1509" s="242"/>
      <c r="S1509" s="242"/>
      <c r="T1509" s="243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44" t="s">
        <v>153</v>
      </c>
      <c r="AU1509" s="244" t="s">
        <v>87</v>
      </c>
      <c r="AV1509" s="13" t="s">
        <v>85</v>
      </c>
      <c r="AW1509" s="13" t="s">
        <v>39</v>
      </c>
      <c r="AX1509" s="13" t="s">
        <v>78</v>
      </c>
      <c r="AY1509" s="244" t="s">
        <v>141</v>
      </c>
    </row>
    <row r="1510" s="13" customFormat="1">
      <c r="A1510" s="13"/>
      <c r="B1510" s="234"/>
      <c r="C1510" s="235"/>
      <c r="D1510" s="236" t="s">
        <v>153</v>
      </c>
      <c r="E1510" s="237" t="s">
        <v>32</v>
      </c>
      <c r="F1510" s="238" t="s">
        <v>168</v>
      </c>
      <c r="G1510" s="235"/>
      <c r="H1510" s="237" t="s">
        <v>32</v>
      </c>
      <c r="I1510" s="239"/>
      <c r="J1510" s="235"/>
      <c r="K1510" s="235"/>
      <c r="L1510" s="240"/>
      <c r="M1510" s="241"/>
      <c r="N1510" s="242"/>
      <c r="O1510" s="242"/>
      <c r="P1510" s="242"/>
      <c r="Q1510" s="242"/>
      <c r="R1510" s="242"/>
      <c r="S1510" s="242"/>
      <c r="T1510" s="243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44" t="s">
        <v>153</v>
      </c>
      <c r="AU1510" s="244" t="s">
        <v>87</v>
      </c>
      <c r="AV1510" s="13" t="s">
        <v>85</v>
      </c>
      <c r="AW1510" s="13" t="s">
        <v>39</v>
      </c>
      <c r="AX1510" s="13" t="s">
        <v>78</v>
      </c>
      <c r="AY1510" s="244" t="s">
        <v>141</v>
      </c>
    </row>
    <row r="1511" s="14" customFormat="1">
      <c r="A1511" s="14"/>
      <c r="B1511" s="245"/>
      <c r="C1511" s="246"/>
      <c r="D1511" s="236" t="s">
        <v>153</v>
      </c>
      <c r="E1511" s="247" t="s">
        <v>32</v>
      </c>
      <c r="F1511" s="248" t="s">
        <v>1265</v>
      </c>
      <c r="G1511" s="246"/>
      <c r="H1511" s="249">
        <v>4.4800000000000004</v>
      </c>
      <c r="I1511" s="250"/>
      <c r="J1511" s="246"/>
      <c r="K1511" s="246"/>
      <c r="L1511" s="251"/>
      <c r="M1511" s="252"/>
      <c r="N1511" s="253"/>
      <c r="O1511" s="253"/>
      <c r="P1511" s="253"/>
      <c r="Q1511" s="253"/>
      <c r="R1511" s="253"/>
      <c r="S1511" s="253"/>
      <c r="T1511" s="254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5" t="s">
        <v>153</v>
      </c>
      <c r="AU1511" s="255" t="s">
        <v>87</v>
      </c>
      <c r="AV1511" s="14" t="s">
        <v>87</v>
      </c>
      <c r="AW1511" s="14" t="s">
        <v>39</v>
      </c>
      <c r="AX1511" s="14" t="s">
        <v>78</v>
      </c>
      <c r="AY1511" s="255" t="s">
        <v>141</v>
      </c>
    </row>
    <row r="1512" s="13" customFormat="1">
      <c r="A1512" s="13"/>
      <c r="B1512" s="234"/>
      <c r="C1512" s="235"/>
      <c r="D1512" s="236" t="s">
        <v>153</v>
      </c>
      <c r="E1512" s="237" t="s">
        <v>32</v>
      </c>
      <c r="F1512" s="238" t="s">
        <v>170</v>
      </c>
      <c r="G1512" s="235"/>
      <c r="H1512" s="237" t="s">
        <v>32</v>
      </c>
      <c r="I1512" s="239"/>
      <c r="J1512" s="235"/>
      <c r="K1512" s="235"/>
      <c r="L1512" s="240"/>
      <c r="M1512" s="241"/>
      <c r="N1512" s="242"/>
      <c r="O1512" s="242"/>
      <c r="P1512" s="242"/>
      <c r="Q1512" s="242"/>
      <c r="R1512" s="242"/>
      <c r="S1512" s="242"/>
      <c r="T1512" s="243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44" t="s">
        <v>153</v>
      </c>
      <c r="AU1512" s="244" t="s">
        <v>87</v>
      </c>
      <c r="AV1512" s="13" t="s">
        <v>85</v>
      </c>
      <c r="AW1512" s="13" t="s">
        <v>39</v>
      </c>
      <c r="AX1512" s="13" t="s">
        <v>78</v>
      </c>
      <c r="AY1512" s="244" t="s">
        <v>141</v>
      </c>
    </row>
    <row r="1513" s="14" customFormat="1">
      <c r="A1513" s="14"/>
      <c r="B1513" s="245"/>
      <c r="C1513" s="246"/>
      <c r="D1513" s="236" t="s">
        <v>153</v>
      </c>
      <c r="E1513" s="247" t="s">
        <v>32</v>
      </c>
      <c r="F1513" s="248" t="s">
        <v>1266</v>
      </c>
      <c r="G1513" s="246"/>
      <c r="H1513" s="249">
        <v>77.349999999999994</v>
      </c>
      <c r="I1513" s="250"/>
      <c r="J1513" s="246"/>
      <c r="K1513" s="246"/>
      <c r="L1513" s="251"/>
      <c r="M1513" s="252"/>
      <c r="N1513" s="253"/>
      <c r="O1513" s="253"/>
      <c r="P1513" s="253"/>
      <c r="Q1513" s="253"/>
      <c r="R1513" s="253"/>
      <c r="S1513" s="253"/>
      <c r="T1513" s="254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5" t="s">
        <v>153</v>
      </c>
      <c r="AU1513" s="255" t="s">
        <v>87</v>
      </c>
      <c r="AV1513" s="14" t="s">
        <v>87</v>
      </c>
      <c r="AW1513" s="14" t="s">
        <v>39</v>
      </c>
      <c r="AX1513" s="14" t="s">
        <v>78</v>
      </c>
      <c r="AY1513" s="255" t="s">
        <v>141</v>
      </c>
    </row>
    <row r="1514" s="13" customFormat="1">
      <c r="A1514" s="13"/>
      <c r="B1514" s="234"/>
      <c r="C1514" s="235"/>
      <c r="D1514" s="236" t="s">
        <v>153</v>
      </c>
      <c r="E1514" s="237" t="s">
        <v>32</v>
      </c>
      <c r="F1514" s="238" t="s">
        <v>172</v>
      </c>
      <c r="G1514" s="235"/>
      <c r="H1514" s="237" t="s">
        <v>32</v>
      </c>
      <c r="I1514" s="239"/>
      <c r="J1514" s="235"/>
      <c r="K1514" s="235"/>
      <c r="L1514" s="240"/>
      <c r="M1514" s="241"/>
      <c r="N1514" s="242"/>
      <c r="O1514" s="242"/>
      <c r="P1514" s="242"/>
      <c r="Q1514" s="242"/>
      <c r="R1514" s="242"/>
      <c r="S1514" s="242"/>
      <c r="T1514" s="243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44" t="s">
        <v>153</v>
      </c>
      <c r="AU1514" s="244" t="s">
        <v>87</v>
      </c>
      <c r="AV1514" s="13" t="s">
        <v>85</v>
      </c>
      <c r="AW1514" s="13" t="s">
        <v>39</v>
      </c>
      <c r="AX1514" s="13" t="s">
        <v>78</v>
      </c>
      <c r="AY1514" s="244" t="s">
        <v>141</v>
      </c>
    </row>
    <row r="1515" s="14" customFormat="1">
      <c r="A1515" s="14"/>
      <c r="B1515" s="245"/>
      <c r="C1515" s="246"/>
      <c r="D1515" s="236" t="s">
        <v>153</v>
      </c>
      <c r="E1515" s="247" t="s">
        <v>32</v>
      </c>
      <c r="F1515" s="248" t="s">
        <v>1267</v>
      </c>
      <c r="G1515" s="246"/>
      <c r="H1515" s="249">
        <v>4.5640000000000001</v>
      </c>
      <c r="I1515" s="250"/>
      <c r="J1515" s="246"/>
      <c r="K1515" s="246"/>
      <c r="L1515" s="251"/>
      <c r="M1515" s="252"/>
      <c r="N1515" s="253"/>
      <c r="O1515" s="253"/>
      <c r="P1515" s="253"/>
      <c r="Q1515" s="253"/>
      <c r="R1515" s="253"/>
      <c r="S1515" s="253"/>
      <c r="T1515" s="254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5" t="s">
        <v>153</v>
      </c>
      <c r="AU1515" s="255" t="s">
        <v>87</v>
      </c>
      <c r="AV1515" s="14" t="s">
        <v>87</v>
      </c>
      <c r="AW1515" s="14" t="s">
        <v>39</v>
      </c>
      <c r="AX1515" s="14" t="s">
        <v>78</v>
      </c>
      <c r="AY1515" s="255" t="s">
        <v>141</v>
      </c>
    </row>
    <row r="1516" s="13" customFormat="1">
      <c r="A1516" s="13"/>
      <c r="B1516" s="234"/>
      <c r="C1516" s="235"/>
      <c r="D1516" s="236" t="s">
        <v>153</v>
      </c>
      <c r="E1516" s="237" t="s">
        <v>32</v>
      </c>
      <c r="F1516" s="238" t="s">
        <v>174</v>
      </c>
      <c r="G1516" s="235"/>
      <c r="H1516" s="237" t="s">
        <v>32</v>
      </c>
      <c r="I1516" s="239"/>
      <c r="J1516" s="235"/>
      <c r="K1516" s="235"/>
      <c r="L1516" s="240"/>
      <c r="M1516" s="241"/>
      <c r="N1516" s="242"/>
      <c r="O1516" s="242"/>
      <c r="P1516" s="242"/>
      <c r="Q1516" s="242"/>
      <c r="R1516" s="242"/>
      <c r="S1516" s="242"/>
      <c r="T1516" s="243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44" t="s">
        <v>153</v>
      </c>
      <c r="AU1516" s="244" t="s">
        <v>87</v>
      </c>
      <c r="AV1516" s="13" t="s">
        <v>85</v>
      </c>
      <c r="AW1516" s="13" t="s">
        <v>39</v>
      </c>
      <c r="AX1516" s="13" t="s">
        <v>78</v>
      </c>
      <c r="AY1516" s="244" t="s">
        <v>141</v>
      </c>
    </row>
    <row r="1517" s="14" customFormat="1">
      <c r="A1517" s="14"/>
      <c r="B1517" s="245"/>
      <c r="C1517" s="246"/>
      <c r="D1517" s="236" t="s">
        <v>153</v>
      </c>
      <c r="E1517" s="247" t="s">
        <v>32</v>
      </c>
      <c r="F1517" s="248" t="s">
        <v>1268</v>
      </c>
      <c r="G1517" s="246"/>
      <c r="H1517" s="249">
        <v>31.359999999999999</v>
      </c>
      <c r="I1517" s="250"/>
      <c r="J1517" s="246"/>
      <c r="K1517" s="246"/>
      <c r="L1517" s="251"/>
      <c r="M1517" s="252"/>
      <c r="N1517" s="253"/>
      <c r="O1517" s="253"/>
      <c r="P1517" s="253"/>
      <c r="Q1517" s="253"/>
      <c r="R1517" s="253"/>
      <c r="S1517" s="253"/>
      <c r="T1517" s="254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5" t="s">
        <v>153</v>
      </c>
      <c r="AU1517" s="255" t="s">
        <v>87</v>
      </c>
      <c r="AV1517" s="14" t="s">
        <v>87</v>
      </c>
      <c r="AW1517" s="14" t="s">
        <v>39</v>
      </c>
      <c r="AX1517" s="14" t="s">
        <v>78</v>
      </c>
      <c r="AY1517" s="255" t="s">
        <v>141</v>
      </c>
    </row>
    <row r="1518" s="13" customFormat="1">
      <c r="A1518" s="13"/>
      <c r="B1518" s="234"/>
      <c r="C1518" s="235"/>
      <c r="D1518" s="236" t="s">
        <v>153</v>
      </c>
      <c r="E1518" s="237" t="s">
        <v>32</v>
      </c>
      <c r="F1518" s="238" t="s">
        <v>176</v>
      </c>
      <c r="G1518" s="235"/>
      <c r="H1518" s="237" t="s">
        <v>32</v>
      </c>
      <c r="I1518" s="239"/>
      <c r="J1518" s="235"/>
      <c r="K1518" s="235"/>
      <c r="L1518" s="240"/>
      <c r="M1518" s="241"/>
      <c r="N1518" s="242"/>
      <c r="O1518" s="242"/>
      <c r="P1518" s="242"/>
      <c r="Q1518" s="242"/>
      <c r="R1518" s="242"/>
      <c r="S1518" s="242"/>
      <c r="T1518" s="243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44" t="s">
        <v>153</v>
      </c>
      <c r="AU1518" s="244" t="s">
        <v>87</v>
      </c>
      <c r="AV1518" s="13" t="s">
        <v>85</v>
      </c>
      <c r="AW1518" s="13" t="s">
        <v>39</v>
      </c>
      <c r="AX1518" s="13" t="s">
        <v>78</v>
      </c>
      <c r="AY1518" s="244" t="s">
        <v>141</v>
      </c>
    </row>
    <row r="1519" s="14" customFormat="1">
      <c r="A1519" s="14"/>
      <c r="B1519" s="245"/>
      <c r="C1519" s="246"/>
      <c r="D1519" s="236" t="s">
        <v>153</v>
      </c>
      <c r="E1519" s="247" t="s">
        <v>32</v>
      </c>
      <c r="F1519" s="248" t="s">
        <v>1269</v>
      </c>
      <c r="G1519" s="246"/>
      <c r="H1519" s="249">
        <v>8.5679999999999996</v>
      </c>
      <c r="I1519" s="250"/>
      <c r="J1519" s="246"/>
      <c r="K1519" s="246"/>
      <c r="L1519" s="251"/>
      <c r="M1519" s="252"/>
      <c r="N1519" s="253"/>
      <c r="O1519" s="253"/>
      <c r="P1519" s="253"/>
      <c r="Q1519" s="253"/>
      <c r="R1519" s="253"/>
      <c r="S1519" s="253"/>
      <c r="T1519" s="254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5" t="s">
        <v>153</v>
      </c>
      <c r="AU1519" s="255" t="s">
        <v>87</v>
      </c>
      <c r="AV1519" s="14" t="s">
        <v>87</v>
      </c>
      <c r="AW1519" s="14" t="s">
        <v>39</v>
      </c>
      <c r="AX1519" s="14" t="s">
        <v>78</v>
      </c>
      <c r="AY1519" s="255" t="s">
        <v>141</v>
      </c>
    </row>
    <row r="1520" s="13" customFormat="1">
      <c r="A1520" s="13"/>
      <c r="B1520" s="234"/>
      <c r="C1520" s="235"/>
      <c r="D1520" s="236" t="s">
        <v>153</v>
      </c>
      <c r="E1520" s="237" t="s">
        <v>32</v>
      </c>
      <c r="F1520" s="238" t="s">
        <v>178</v>
      </c>
      <c r="G1520" s="235"/>
      <c r="H1520" s="237" t="s">
        <v>32</v>
      </c>
      <c r="I1520" s="239"/>
      <c r="J1520" s="235"/>
      <c r="K1520" s="235"/>
      <c r="L1520" s="240"/>
      <c r="M1520" s="241"/>
      <c r="N1520" s="242"/>
      <c r="O1520" s="242"/>
      <c r="P1520" s="242"/>
      <c r="Q1520" s="242"/>
      <c r="R1520" s="242"/>
      <c r="S1520" s="242"/>
      <c r="T1520" s="243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44" t="s">
        <v>153</v>
      </c>
      <c r="AU1520" s="244" t="s">
        <v>87</v>
      </c>
      <c r="AV1520" s="13" t="s">
        <v>85</v>
      </c>
      <c r="AW1520" s="13" t="s">
        <v>39</v>
      </c>
      <c r="AX1520" s="13" t="s">
        <v>78</v>
      </c>
      <c r="AY1520" s="244" t="s">
        <v>141</v>
      </c>
    </row>
    <row r="1521" s="14" customFormat="1">
      <c r="A1521" s="14"/>
      <c r="B1521" s="245"/>
      <c r="C1521" s="246"/>
      <c r="D1521" s="236" t="s">
        <v>153</v>
      </c>
      <c r="E1521" s="247" t="s">
        <v>32</v>
      </c>
      <c r="F1521" s="248" t="s">
        <v>1270</v>
      </c>
      <c r="G1521" s="246"/>
      <c r="H1521" s="249">
        <v>4.6200000000000001</v>
      </c>
      <c r="I1521" s="250"/>
      <c r="J1521" s="246"/>
      <c r="K1521" s="246"/>
      <c r="L1521" s="251"/>
      <c r="M1521" s="252"/>
      <c r="N1521" s="253"/>
      <c r="O1521" s="253"/>
      <c r="P1521" s="253"/>
      <c r="Q1521" s="253"/>
      <c r="R1521" s="253"/>
      <c r="S1521" s="253"/>
      <c r="T1521" s="254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5" t="s">
        <v>153</v>
      </c>
      <c r="AU1521" s="255" t="s">
        <v>87</v>
      </c>
      <c r="AV1521" s="14" t="s">
        <v>87</v>
      </c>
      <c r="AW1521" s="14" t="s">
        <v>39</v>
      </c>
      <c r="AX1521" s="14" t="s">
        <v>78</v>
      </c>
      <c r="AY1521" s="255" t="s">
        <v>141</v>
      </c>
    </row>
    <row r="1522" s="13" customFormat="1">
      <c r="A1522" s="13"/>
      <c r="B1522" s="234"/>
      <c r="C1522" s="235"/>
      <c r="D1522" s="236" t="s">
        <v>153</v>
      </c>
      <c r="E1522" s="237" t="s">
        <v>32</v>
      </c>
      <c r="F1522" s="238" t="s">
        <v>180</v>
      </c>
      <c r="G1522" s="235"/>
      <c r="H1522" s="237" t="s">
        <v>32</v>
      </c>
      <c r="I1522" s="239"/>
      <c r="J1522" s="235"/>
      <c r="K1522" s="235"/>
      <c r="L1522" s="240"/>
      <c r="M1522" s="241"/>
      <c r="N1522" s="242"/>
      <c r="O1522" s="242"/>
      <c r="P1522" s="242"/>
      <c r="Q1522" s="242"/>
      <c r="R1522" s="242"/>
      <c r="S1522" s="242"/>
      <c r="T1522" s="243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4" t="s">
        <v>153</v>
      </c>
      <c r="AU1522" s="244" t="s">
        <v>87</v>
      </c>
      <c r="AV1522" s="13" t="s">
        <v>85</v>
      </c>
      <c r="AW1522" s="13" t="s">
        <v>39</v>
      </c>
      <c r="AX1522" s="13" t="s">
        <v>78</v>
      </c>
      <c r="AY1522" s="244" t="s">
        <v>141</v>
      </c>
    </row>
    <row r="1523" s="14" customFormat="1">
      <c r="A1523" s="14"/>
      <c r="B1523" s="245"/>
      <c r="C1523" s="246"/>
      <c r="D1523" s="236" t="s">
        <v>153</v>
      </c>
      <c r="E1523" s="247" t="s">
        <v>32</v>
      </c>
      <c r="F1523" s="248" t="s">
        <v>1271</v>
      </c>
      <c r="G1523" s="246"/>
      <c r="H1523" s="249">
        <v>22.75</v>
      </c>
      <c r="I1523" s="250"/>
      <c r="J1523" s="246"/>
      <c r="K1523" s="246"/>
      <c r="L1523" s="251"/>
      <c r="M1523" s="252"/>
      <c r="N1523" s="253"/>
      <c r="O1523" s="253"/>
      <c r="P1523" s="253"/>
      <c r="Q1523" s="253"/>
      <c r="R1523" s="253"/>
      <c r="S1523" s="253"/>
      <c r="T1523" s="254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5" t="s">
        <v>153</v>
      </c>
      <c r="AU1523" s="255" t="s">
        <v>87</v>
      </c>
      <c r="AV1523" s="14" t="s">
        <v>87</v>
      </c>
      <c r="AW1523" s="14" t="s">
        <v>39</v>
      </c>
      <c r="AX1523" s="14" t="s">
        <v>78</v>
      </c>
      <c r="AY1523" s="255" t="s">
        <v>141</v>
      </c>
    </row>
    <row r="1524" s="13" customFormat="1">
      <c r="A1524" s="13"/>
      <c r="B1524" s="234"/>
      <c r="C1524" s="235"/>
      <c r="D1524" s="236" t="s">
        <v>153</v>
      </c>
      <c r="E1524" s="237" t="s">
        <v>32</v>
      </c>
      <c r="F1524" s="238" t="s">
        <v>182</v>
      </c>
      <c r="G1524" s="235"/>
      <c r="H1524" s="237" t="s">
        <v>32</v>
      </c>
      <c r="I1524" s="239"/>
      <c r="J1524" s="235"/>
      <c r="K1524" s="235"/>
      <c r="L1524" s="240"/>
      <c r="M1524" s="241"/>
      <c r="N1524" s="242"/>
      <c r="O1524" s="242"/>
      <c r="P1524" s="242"/>
      <c r="Q1524" s="242"/>
      <c r="R1524" s="242"/>
      <c r="S1524" s="242"/>
      <c r="T1524" s="243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44" t="s">
        <v>153</v>
      </c>
      <c r="AU1524" s="244" t="s">
        <v>87</v>
      </c>
      <c r="AV1524" s="13" t="s">
        <v>85</v>
      </c>
      <c r="AW1524" s="13" t="s">
        <v>39</v>
      </c>
      <c r="AX1524" s="13" t="s">
        <v>78</v>
      </c>
      <c r="AY1524" s="244" t="s">
        <v>141</v>
      </c>
    </row>
    <row r="1525" s="14" customFormat="1">
      <c r="A1525" s="14"/>
      <c r="B1525" s="245"/>
      <c r="C1525" s="246"/>
      <c r="D1525" s="236" t="s">
        <v>153</v>
      </c>
      <c r="E1525" s="247" t="s">
        <v>32</v>
      </c>
      <c r="F1525" s="248" t="s">
        <v>1272</v>
      </c>
      <c r="G1525" s="246"/>
      <c r="H1525" s="249">
        <v>5.3339999999999996</v>
      </c>
      <c r="I1525" s="250"/>
      <c r="J1525" s="246"/>
      <c r="K1525" s="246"/>
      <c r="L1525" s="251"/>
      <c r="M1525" s="252"/>
      <c r="N1525" s="253"/>
      <c r="O1525" s="253"/>
      <c r="P1525" s="253"/>
      <c r="Q1525" s="253"/>
      <c r="R1525" s="253"/>
      <c r="S1525" s="253"/>
      <c r="T1525" s="254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5" t="s">
        <v>153</v>
      </c>
      <c r="AU1525" s="255" t="s">
        <v>87</v>
      </c>
      <c r="AV1525" s="14" t="s">
        <v>87</v>
      </c>
      <c r="AW1525" s="14" t="s">
        <v>39</v>
      </c>
      <c r="AX1525" s="14" t="s">
        <v>78</v>
      </c>
      <c r="AY1525" s="255" t="s">
        <v>141</v>
      </c>
    </row>
    <row r="1526" s="13" customFormat="1">
      <c r="A1526" s="13"/>
      <c r="B1526" s="234"/>
      <c r="C1526" s="235"/>
      <c r="D1526" s="236" t="s">
        <v>153</v>
      </c>
      <c r="E1526" s="237" t="s">
        <v>32</v>
      </c>
      <c r="F1526" s="238" t="s">
        <v>161</v>
      </c>
      <c r="G1526" s="235"/>
      <c r="H1526" s="237" t="s">
        <v>32</v>
      </c>
      <c r="I1526" s="239"/>
      <c r="J1526" s="235"/>
      <c r="K1526" s="235"/>
      <c r="L1526" s="240"/>
      <c r="M1526" s="241"/>
      <c r="N1526" s="242"/>
      <c r="O1526" s="242"/>
      <c r="P1526" s="242"/>
      <c r="Q1526" s="242"/>
      <c r="R1526" s="242"/>
      <c r="S1526" s="242"/>
      <c r="T1526" s="243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44" t="s">
        <v>153</v>
      </c>
      <c r="AU1526" s="244" t="s">
        <v>87</v>
      </c>
      <c r="AV1526" s="13" t="s">
        <v>85</v>
      </c>
      <c r="AW1526" s="13" t="s">
        <v>39</v>
      </c>
      <c r="AX1526" s="13" t="s">
        <v>78</v>
      </c>
      <c r="AY1526" s="244" t="s">
        <v>141</v>
      </c>
    </row>
    <row r="1527" s="13" customFormat="1">
      <c r="A1527" s="13"/>
      <c r="B1527" s="234"/>
      <c r="C1527" s="235"/>
      <c r="D1527" s="236" t="s">
        <v>153</v>
      </c>
      <c r="E1527" s="237" t="s">
        <v>32</v>
      </c>
      <c r="F1527" s="238" t="s">
        <v>266</v>
      </c>
      <c r="G1527" s="235"/>
      <c r="H1527" s="237" t="s">
        <v>32</v>
      </c>
      <c r="I1527" s="239"/>
      <c r="J1527" s="235"/>
      <c r="K1527" s="235"/>
      <c r="L1527" s="240"/>
      <c r="M1527" s="241"/>
      <c r="N1527" s="242"/>
      <c r="O1527" s="242"/>
      <c r="P1527" s="242"/>
      <c r="Q1527" s="242"/>
      <c r="R1527" s="242"/>
      <c r="S1527" s="242"/>
      <c r="T1527" s="243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44" t="s">
        <v>153</v>
      </c>
      <c r="AU1527" s="244" t="s">
        <v>87</v>
      </c>
      <c r="AV1527" s="13" t="s">
        <v>85</v>
      </c>
      <c r="AW1527" s="13" t="s">
        <v>39</v>
      </c>
      <c r="AX1527" s="13" t="s">
        <v>78</v>
      </c>
      <c r="AY1527" s="244" t="s">
        <v>141</v>
      </c>
    </row>
    <row r="1528" s="14" customFormat="1">
      <c r="A1528" s="14"/>
      <c r="B1528" s="245"/>
      <c r="C1528" s="246"/>
      <c r="D1528" s="236" t="s">
        <v>153</v>
      </c>
      <c r="E1528" s="247" t="s">
        <v>32</v>
      </c>
      <c r="F1528" s="248" t="s">
        <v>1273</v>
      </c>
      <c r="G1528" s="246"/>
      <c r="H1528" s="249">
        <v>11.676</v>
      </c>
      <c r="I1528" s="250"/>
      <c r="J1528" s="246"/>
      <c r="K1528" s="246"/>
      <c r="L1528" s="251"/>
      <c r="M1528" s="252"/>
      <c r="N1528" s="253"/>
      <c r="O1528" s="253"/>
      <c r="P1528" s="253"/>
      <c r="Q1528" s="253"/>
      <c r="R1528" s="253"/>
      <c r="S1528" s="253"/>
      <c r="T1528" s="254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5" t="s">
        <v>153</v>
      </c>
      <c r="AU1528" s="255" t="s">
        <v>87</v>
      </c>
      <c r="AV1528" s="14" t="s">
        <v>87</v>
      </c>
      <c r="AW1528" s="14" t="s">
        <v>39</v>
      </c>
      <c r="AX1528" s="14" t="s">
        <v>78</v>
      </c>
      <c r="AY1528" s="255" t="s">
        <v>141</v>
      </c>
    </row>
    <row r="1529" s="13" customFormat="1">
      <c r="A1529" s="13"/>
      <c r="B1529" s="234"/>
      <c r="C1529" s="235"/>
      <c r="D1529" s="236" t="s">
        <v>153</v>
      </c>
      <c r="E1529" s="237" t="s">
        <v>32</v>
      </c>
      <c r="F1529" s="238" t="s">
        <v>186</v>
      </c>
      <c r="G1529" s="235"/>
      <c r="H1529" s="237" t="s">
        <v>32</v>
      </c>
      <c r="I1529" s="239"/>
      <c r="J1529" s="235"/>
      <c r="K1529" s="235"/>
      <c r="L1529" s="240"/>
      <c r="M1529" s="241"/>
      <c r="N1529" s="242"/>
      <c r="O1529" s="242"/>
      <c r="P1529" s="242"/>
      <c r="Q1529" s="242"/>
      <c r="R1529" s="242"/>
      <c r="S1529" s="242"/>
      <c r="T1529" s="243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44" t="s">
        <v>153</v>
      </c>
      <c r="AU1529" s="244" t="s">
        <v>87</v>
      </c>
      <c r="AV1529" s="13" t="s">
        <v>85</v>
      </c>
      <c r="AW1529" s="13" t="s">
        <v>39</v>
      </c>
      <c r="AX1529" s="13" t="s">
        <v>78</v>
      </c>
      <c r="AY1529" s="244" t="s">
        <v>141</v>
      </c>
    </row>
    <row r="1530" s="14" customFormat="1">
      <c r="A1530" s="14"/>
      <c r="B1530" s="245"/>
      <c r="C1530" s="246"/>
      <c r="D1530" s="236" t="s">
        <v>153</v>
      </c>
      <c r="E1530" s="247" t="s">
        <v>32</v>
      </c>
      <c r="F1530" s="248" t="s">
        <v>1274</v>
      </c>
      <c r="G1530" s="246"/>
      <c r="H1530" s="249">
        <v>24.527999999999999</v>
      </c>
      <c r="I1530" s="250"/>
      <c r="J1530" s="246"/>
      <c r="K1530" s="246"/>
      <c r="L1530" s="251"/>
      <c r="M1530" s="252"/>
      <c r="N1530" s="253"/>
      <c r="O1530" s="253"/>
      <c r="P1530" s="253"/>
      <c r="Q1530" s="253"/>
      <c r="R1530" s="253"/>
      <c r="S1530" s="253"/>
      <c r="T1530" s="254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5" t="s">
        <v>153</v>
      </c>
      <c r="AU1530" s="255" t="s">
        <v>87</v>
      </c>
      <c r="AV1530" s="14" t="s">
        <v>87</v>
      </c>
      <c r="AW1530" s="14" t="s">
        <v>39</v>
      </c>
      <c r="AX1530" s="14" t="s">
        <v>78</v>
      </c>
      <c r="AY1530" s="255" t="s">
        <v>141</v>
      </c>
    </row>
    <row r="1531" s="13" customFormat="1">
      <c r="A1531" s="13"/>
      <c r="B1531" s="234"/>
      <c r="C1531" s="235"/>
      <c r="D1531" s="236" t="s">
        <v>153</v>
      </c>
      <c r="E1531" s="237" t="s">
        <v>32</v>
      </c>
      <c r="F1531" s="238" t="s">
        <v>188</v>
      </c>
      <c r="G1531" s="235"/>
      <c r="H1531" s="237" t="s">
        <v>32</v>
      </c>
      <c r="I1531" s="239"/>
      <c r="J1531" s="235"/>
      <c r="K1531" s="235"/>
      <c r="L1531" s="240"/>
      <c r="M1531" s="241"/>
      <c r="N1531" s="242"/>
      <c r="O1531" s="242"/>
      <c r="P1531" s="242"/>
      <c r="Q1531" s="242"/>
      <c r="R1531" s="242"/>
      <c r="S1531" s="242"/>
      <c r="T1531" s="243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44" t="s">
        <v>153</v>
      </c>
      <c r="AU1531" s="244" t="s">
        <v>87</v>
      </c>
      <c r="AV1531" s="13" t="s">
        <v>85</v>
      </c>
      <c r="AW1531" s="13" t="s">
        <v>39</v>
      </c>
      <c r="AX1531" s="13" t="s">
        <v>78</v>
      </c>
      <c r="AY1531" s="244" t="s">
        <v>141</v>
      </c>
    </row>
    <row r="1532" s="13" customFormat="1">
      <c r="A1532" s="13"/>
      <c r="B1532" s="234"/>
      <c r="C1532" s="235"/>
      <c r="D1532" s="236" t="s">
        <v>153</v>
      </c>
      <c r="E1532" s="237" t="s">
        <v>32</v>
      </c>
      <c r="F1532" s="238" t="s">
        <v>159</v>
      </c>
      <c r="G1532" s="235"/>
      <c r="H1532" s="237" t="s">
        <v>32</v>
      </c>
      <c r="I1532" s="239"/>
      <c r="J1532" s="235"/>
      <c r="K1532" s="235"/>
      <c r="L1532" s="240"/>
      <c r="M1532" s="241"/>
      <c r="N1532" s="242"/>
      <c r="O1532" s="242"/>
      <c r="P1532" s="242"/>
      <c r="Q1532" s="242"/>
      <c r="R1532" s="242"/>
      <c r="S1532" s="242"/>
      <c r="T1532" s="243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44" t="s">
        <v>153</v>
      </c>
      <c r="AU1532" s="244" t="s">
        <v>87</v>
      </c>
      <c r="AV1532" s="13" t="s">
        <v>85</v>
      </c>
      <c r="AW1532" s="13" t="s">
        <v>39</v>
      </c>
      <c r="AX1532" s="13" t="s">
        <v>78</v>
      </c>
      <c r="AY1532" s="244" t="s">
        <v>141</v>
      </c>
    </row>
    <row r="1533" s="14" customFormat="1">
      <c r="A1533" s="14"/>
      <c r="B1533" s="245"/>
      <c r="C1533" s="246"/>
      <c r="D1533" s="236" t="s">
        <v>153</v>
      </c>
      <c r="E1533" s="247" t="s">
        <v>32</v>
      </c>
      <c r="F1533" s="248" t="s">
        <v>1261</v>
      </c>
      <c r="G1533" s="246"/>
      <c r="H1533" s="249">
        <v>7.8399999999999999</v>
      </c>
      <c r="I1533" s="250"/>
      <c r="J1533" s="246"/>
      <c r="K1533" s="246"/>
      <c r="L1533" s="251"/>
      <c r="M1533" s="252"/>
      <c r="N1533" s="253"/>
      <c r="O1533" s="253"/>
      <c r="P1533" s="253"/>
      <c r="Q1533" s="253"/>
      <c r="R1533" s="253"/>
      <c r="S1533" s="253"/>
      <c r="T1533" s="254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5" t="s">
        <v>153</v>
      </c>
      <c r="AU1533" s="255" t="s">
        <v>87</v>
      </c>
      <c r="AV1533" s="14" t="s">
        <v>87</v>
      </c>
      <c r="AW1533" s="14" t="s">
        <v>39</v>
      </c>
      <c r="AX1533" s="14" t="s">
        <v>78</v>
      </c>
      <c r="AY1533" s="255" t="s">
        <v>141</v>
      </c>
    </row>
    <row r="1534" s="13" customFormat="1">
      <c r="A1534" s="13"/>
      <c r="B1534" s="234"/>
      <c r="C1534" s="235"/>
      <c r="D1534" s="236" t="s">
        <v>153</v>
      </c>
      <c r="E1534" s="237" t="s">
        <v>32</v>
      </c>
      <c r="F1534" s="238" t="s">
        <v>189</v>
      </c>
      <c r="G1534" s="235"/>
      <c r="H1534" s="237" t="s">
        <v>32</v>
      </c>
      <c r="I1534" s="239"/>
      <c r="J1534" s="235"/>
      <c r="K1534" s="235"/>
      <c r="L1534" s="240"/>
      <c r="M1534" s="241"/>
      <c r="N1534" s="242"/>
      <c r="O1534" s="242"/>
      <c r="P1534" s="242"/>
      <c r="Q1534" s="242"/>
      <c r="R1534" s="242"/>
      <c r="S1534" s="242"/>
      <c r="T1534" s="243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44" t="s">
        <v>153</v>
      </c>
      <c r="AU1534" s="244" t="s">
        <v>87</v>
      </c>
      <c r="AV1534" s="13" t="s">
        <v>85</v>
      </c>
      <c r="AW1534" s="13" t="s">
        <v>39</v>
      </c>
      <c r="AX1534" s="13" t="s">
        <v>78</v>
      </c>
      <c r="AY1534" s="244" t="s">
        <v>141</v>
      </c>
    </row>
    <row r="1535" s="14" customFormat="1">
      <c r="A1535" s="14"/>
      <c r="B1535" s="245"/>
      <c r="C1535" s="246"/>
      <c r="D1535" s="236" t="s">
        <v>153</v>
      </c>
      <c r="E1535" s="247" t="s">
        <v>32</v>
      </c>
      <c r="F1535" s="248" t="s">
        <v>1275</v>
      </c>
      <c r="G1535" s="246"/>
      <c r="H1535" s="249">
        <v>1.6799999999999999</v>
      </c>
      <c r="I1535" s="250"/>
      <c r="J1535" s="246"/>
      <c r="K1535" s="246"/>
      <c r="L1535" s="251"/>
      <c r="M1535" s="252"/>
      <c r="N1535" s="253"/>
      <c r="O1535" s="253"/>
      <c r="P1535" s="253"/>
      <c r="Q1535" s="253"/>
      <c r="R1535" s="253"/>
      <c r="S1535" s="253"/>
      <c r="T1535" s="254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5" t="s">
        <v>153</v>
      </c>
      <c r="AU1535" s="255" t="s">
        <v>87</v>
      </c>
      <c r="AV1535" s="14" t="s">
        <v>87</v>
      </c>
      <c r="AW1535" s="14" t="s">
        <v>39</v>
      </c>
      <c r="AX1535" s="14" t="s">
        <v>78</v>
      </c>
      <c r="AY1535" s="255" t="s">
        <v>141</v>
      </c>
    </row>
    <row r="1536" s="13" customFormat="1">
      <c r="A1536" s="13"/>
      <c r="B1536" s="234"/>
      <c r="C1536" s="235"/>
      <c r="D1536" s="236" t="s">
        <v>153</v>
      </c>
      <c r="E1536" s="237" t="s">
        <v>32</v>
      </c>
      <c r="F1536" s="238" t="s">
        <v>191</v>
      </c>
      <c r="G1536" s="235"/>
      <c r="H1536" s="237" t="s">
        <v>32</v>
      </c>
      <c r="I1536" s="239"/>
      <c r="J1536" s="235"/>
      <c r="K1536" s="235"/>
      <c r="L1536" s="240"/>
      <c r="M1536" s="241"/>
      <c r="N1536" s="242"/>
      <c r="O1536" s="242"/>
      <c r="P1536" s="242"/>
      <c r="Q1536" s="242"/>
      <c r="R1536" s="242"/>
      <c r="S1536" s="242"/>
      <c r="T1536" s="243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44" t="s">
        <v>153</v>
      </c>
      <c r="AU1536" s="244" t="s">
        <v>87</v>
      </c>
      <c r="AV1536" s="13" t="s">
        <v>85</v>
      </c>
      <c r="AW1536" s="13" t="s">
        <v>39</v>
      </c>
      <c r="AX1536" s="13" t="s">
        <v>78</v>
      </c>
      <c r="AY1536" s="244" t="s">
        <v>141</v>
      </c>
    </row>
    <row r="1537" s="13" customFormat="1">
      <c r="A1537" s="13"/>
      <c r="B1537" s="234"/>
      <c r="C1537" s="235"/>
      <c r="D1537" s="236" t="s">
        <v>153</v>
      </c>
      <c r="E1537" s="237" t="s">
        <v>32</v>
      </c>
      <c r="F1537" s="238" t="s">
        <v>162</v>
      </c>
      <c r="G1537" s="235"/>
      <c r="H1537" s="237" t="s">
        <v>32</v>
      </c>
      <c r="I1537" s="239"/>
      <c r="J1537" s="235"/>
      <c r="K1537" s="235"/>
      <c r="L1537" s="240"/>
      <c r="M1537" s="241"/>
      <c r="N1537" s="242"/>
      <c r="O1537" s="242"/>
      <c r="P1537" s="242"/>
      <c r="Q1537" s="242"/>
      <c r="R1537" s="242"/>
      <c r="S1537" s="242"/>
      <c r="T1537" s="243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44" t="s">
        <v>153</v>
      </c>
      <c r="AU1537" s="244" t="s">
        <v>87</v>
      </c>
      <c r="AV1537" s="13" t="s">
        <v>85</v>
      </c>
      <c r="AW1537" s="13" t="s">
        <v>39</v>
      </c>
      <c r="AX1537" s="13" t="s">
        <v>78</v>
      </c>
      <c r="AY1537" s="244" t="s">
        <v>141</v>
      </c>
    </row>
    <row r="1538" s="14" customFormat="1">
      <c r="A1538" s="14"/>
      <c r="B1538" s="245"/>
      <c r="C1538" s="246"/>
      <c r="D1538" s="236" t="s">
        <v>153</v>
      </c>
      <c r="E1538" s="247" t="s">
        <v>32</v>
      </c>
      <c r="F1538" s="248" t="s">
        <v>1262</v>
      </c>
      <c r="G1538" s="246"/>
      <c r="H1538" s="249">
        <v>10.640000000000001</v>
      </c>
      <c r="I1538" s="250"/>
      <c r="J1538" s="246"/>
      <c r="K1538" s="246"/>
      <c r="L1538" s="251"/>
      <c r="M1538" s="252"/>
      <c r="N1538" s="253"/>
      <c r="O1538" s="253"/>
      <c r="P1538" s="253"/>
      <c r="Q1538" s="253"/>
      <c r="R1538" s="253"/>
      <c r="S1538" s="253"/>
      <c r="T1538" s="254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55" t="s">
        <v>153</v>
      </c>
      <c r="AU1538" s="255" t="s">
        <v>87</v>
      </c>
      <c r="AV1538" s="14" t="s">
        <v>87</v>
      </c>
      <c r="AW1538" s="14" t="s">
        <v>39</v>
      </c>
      <c r="AX1538" s="14" t="s">
        <v>78</v>
      </c>
      <c r="AY1538" s="255" t="s">
        <v>141</v>
      </c>
    </row>
    <row r="1539" s="13" customFormat="1">
      <c r="A1539" s="13"/>
      <c r="B1539" s="234"/>
      <c r="C1539" s="235"/>
      <c r="D1539" s="236" t="s">
        <v>153</v>
      </c>
      <c r="E1539" s="237" t="s">
        <v>32</v>
      </c>
      <c r="F1539" s="238" t="s">
        <v>164</v>
      </c>
      <c r="G1539" s="235"/>
      <c r="H1539" s="237" t="s">
        <v>32</v>
      </c>
      <c r="I1539" s="239"/>
      <c r="J1539" s="235"/>
      <c r="K1539" s="235"/>
      <c r="L1539" s="240"/>
      <c r="M1539" s="241"/>
      <c r="N1539" s="242"/>
      <c r="O1539" s="242"/>
      <c r="P1539" s="242"/>
      <c r="Q1539" s="242"/>
      <c r="R1539" s="242"/>
      <c r="S1539" s="242"/>
      <c r="T1539" s="243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44" t="s">
        <v>153</v>
      </c>
      <c r="AU1539" s="244" t="s">
        <v>87</v>
      </c>
      <c r="AV1539" s="13" t="s">
        <v>85</v>
      </c>
      <c r="AW1539" s="13" t="s">
        <v>39</v>
      </c>
      <c r="AX1539" s="13" t="s">
        <v>78</v>
      </c>
      <c r="AY1539" s="244" t="s">
        <v>141</v>
      </c>
    </row>
    <row r="1540" s="14" customFormat="1">
      <c r="A1540" s="14"/>
      <c r="B1540" s="245"/>
      <c r="C1540" s="246"/>
      <c r="D1540" s="236" t="s">
        <v>153</v>
      </c>
      <c r="E1540" s="247" t="s">
        <v>32</v>
      </c>
      <c r="F1540" s="248" t="s">
        <v>1263</v>
      </c>
      <c r="G1540" s="246"/>
      <c r="H1540" s="249">
        <v>9.4499999999999993</v>
      </c>
      <c r="I1540" s="250"/>
      <c r="J1540" s="246"/>
      <c r="K1540" s="246"/>
      <c r="L1540" s="251"/>
      <c r="M1540" s="252"/>
      <c r="N1540" s="253"/>
      <c r="O1540" s="253"/>
      <c r="P1540" s="253"/>
      <c r="Q1540" s="253"/>
      <c r="R1540" s="253"/>
      <c r="S1540" s="253"/>
      <c r="T1540" s="254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55" t="s">
        <v>153</v>
      </c>
      <c r="AU1540" s="255" t="s">
        <v>87</v>
      </c>
      <c r="AV1540" s="14" t="s">
        <v>87</v>
      </c>
      <c r="AW1540" s="14" t="s">
        <v>39</v>
      </c>
      <c r="AX1540" s="14" t="s">
        <v>78</v>
      </c>
      <c r="AY1540" s="255" t="s">
        <v>141</v>
      </c>
    </row>
    <row r="1541" s="13" customFormat="1">
      <c r="A1541" s="13"/>
      <c r="B1541" s="234"/>
      <c r="C1541" s="235"/>
      <c r="D1541" s="236" t="s">
        <v>153</v>
      </c>
      <c r="E1541" s="237" t="s">
        <v>32</v>
      </c>
      <c r="F1541" s="238" t="s">
        <v>192</v>
      </c>
      <c r="G1541" s="235"/>
      <c r="H1541" s="237" t="s">
        <v>32</v>
      </c>
      <c r="I1541" s="239"/>
      <c r="J1541" s="235"/>
      <c r="K1541" s="235"/>
      <c r="L1541" s="240"/>
      <c r="M1541" s="241"/>
      <c r="N1541" s="242"/>
      <c r="O1541" s="242"/>
      <c r="P1541" s="242"/>
      <c r="Q1541" s="242"/>
      <c r="R1541" s="242"/>
      <c r="S1541" s="242"/>
      <c r="T1541" s="243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44" t="s">
        <v>153</v>
      </c>
      <c r="AU1541" s="244" t="s">
        <v>87</v>
      </c>
      <c r="AV1541" s="13" t="s">
        <v>85</v>
      </c>
      <c r="AW1541" s="13" t="s">
        <v>39</v>
      </c>
      <c r="AX1541" s="13" t="s">
        <v>78</v>
      </c>
      <c r="AY1541" s="244" t="s">
        <v>141</v>
      </c>
    </row>
    <row r="1542" s="13" customFormat="1">
      <c r="A1542" s="13"/>
      <c r="B1542" s="234"/>
      <c r="C1542" s="235"/>
      <c r="D1542" s="236" t="s">
        <v>153</v>
      </c>
      <c r="E1542" s="237" t="s">
        <v>32</v>
      </c>
      <c r="F1542" s="238" t="s">
        <v>193</v>
      </c>
      <c r="G1542" s="235"/>
      <c r="H1542" s="237" t="s">
        <v>32</v>
      </c>
      <c r="I1542" s="239"/>
      <c r="J1542" s="235"/>
      <c r="K1542" s="235"/>
      <c r="L1542" s="240"/>
      <c r="M1542" s="241"/>
      <c r="N1542" s="242"/>
      <c r="O1542" s="242"/>
      <c r="P1542" s="242"/>
      <c r="Q1542" s="242"/>
      <c r="R1542" s="242"/>
      <c r="S1542" s="242"/>
      <c r="T1542" s="243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44" t="s">
        <v>153</v>
      </c>
      <c r="AU1542" s="244" t="s">
        <v>87</v>
      </c>
      <c r="AV1542" s="13" t="s">
        <v>85</v>
      </c>
      <c r="AW1542" s="13" t="s">
        <v>39</v>
      </c>
      <c r="AX1542" s="13" t="s">
        <v>78</v>
      </c>
      <c r="AY1542" s="244" t="s">
        <v>141</v>
      </c>
    </row>
    <row r="1543" s="14" customFormat="1">
      <c r="A1543" s="14"/>
      <c r="B1543" s="245"/>
      <c r="C1543" s="246"/>
      <c r="D1543" s="236" t="s">
        <v>153</v>
      </c>
      <c r="E1543" s="247" t="s">
        <v>32</v>
      </c>
      <c r="F1543" s="248" t="s">
        <v>1276</v>
      </c>
      <c r="G1543" s="246"/>
      <c r="H1543" s="249">
        <v>2.5899999999999999</v>
      </c>
      <c r="I1543" s="250"/>
      <c r="J1543" s="246"/>
      <c r="K1543" s="246"/>
      <c r="L1543" s="251"/>
      <c r="M1543" s="252"/>
      <c r="N1543" s="253"/>
      <c r="O1543" s="253"/>
      <c r="P1543" s="253"/>
      <c r="Q1543" s="253"/>
      <c r="R1543" s="253"/>
      <c r="S1543" s="253"/>
      <c r="T1543" s="254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5" t="s">
        <v>153</v>
      </c>
      <c r="AU1543" s="255" t="s">
        <v>87</v>
      </c>
      <c r="AV1543" s="14" t="s">
        <v>87</v>
      </c>
      <c r="AW1543" s="14" t="s">
        <v>39</v>
      </c>
      <c r="AX1543" s="14" t="s">
        <v>78</v>
      </c>
      <c r="AY1543" s="255" t="s">
        <v>141</v>
      </c>
    </row>
    <row r="1544" s="13" customFormat="1">
      <c r="A1544" s="13"/>
      <c r="B1544" s="234"/>
      <c r="C1544" s="235"/>
      <c r="D1544" s="236" t="s">
        <v>153</v>
      </c>
      <c r="E1544" s="237" t="s">
        <v>32</v>
      </c>
      <c r="F1544" s="238" t="s">
        <v>195</v>
      </c>
      <c r="G1544" s="235"/>
      <c r="H1544" s="237" t="s">
        <v>32</v>
      </c>
      <c r="I1544" s="239"/>
      <c r="J1544" s="235"/>
      <c r="K1544" s="235"/>
      <c r="L1544" s="240"/>
      <c r="M1544" s="241"/>
      <c r="N1544" s="242"/>
      <c r="O1544" s="242"/>
      <c r="P1544" s="242"/>
      <c r="Q1544" s="242"/>
      <c r="R1544" s="242"/>
      <c r="S1544" s="242"/>
      <c r="T1544" s="243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44" t="s">
        <v>153</v>
      </c>
      <c r="AU1544" s="244" t="s">
        <v>87</v>
      </c>
      <c r="AV1544" s="13" t="s">
        <v>85</v>
      </c>
      <c r="AW1544" s="13" t="s">
        <v>39</v>
      </c>
      <c r="AX1544" s="13" t="s">
        <v>78</v>
      </c>
      <c r="AY1544" s="244" t="s">
        <v>141</v>
      </c>
    </row>
    <row r="1545" s="14" customFormat="1">
      <c r="A1545" s="14"/>
      <c r="B1545" s="245"/>
      <c r="C1545" s="246"/>
      <c r="D1545" s="236" t="s">
        <v>153</v>
      </c>
      <c r="E1545" s="247" t="s">
        <v>32</v>
      </c>
      <c r="F1545" s="248" t="s">
        <v>1277</v>
      </c>
      <c r="G1545" s="246"/>
      <c r="H1545" s="249">
        <v>7.9800000000000004</v>
      </c>
      <c r="I1545" s="250"/>
      <c r="J1545" s="246"/>
      <c r="K1545" s="246"/>
      <c r="L1545" s="251"/>
      <c r="M1545" s="252"/>
      <c r="N1545" s="253"/>
      <c r="O1545" s="253"/>
      <c r="P1545" s="253"/>
      <c r="Q1545" s="253"/>
      <c r="R1545" s="253"/>
      <c r="S1545" s="253"/>
      <c r="T1545" s="254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5" t="s">
        <v>153</v>
      </c>
      <c r="AU1545" s="255" t="s">
        <v>87</v>
      </c>
      <c r="AV1545" s="14" t="s">
        <v>87</v>
      </c>
      <c r="AW1545" s="14" t="s">
        <v>39</v>
      </c>
      <c r="AX1545" s="14" t="s">
        <v>78</v>
      </c>
      <c r="AY1545" s="255" t="s">
        <v>141</v>
      </c>
    </row>
    <row r="1546" s="13" customFormat="1">
      <c r="A1546" s="13"/>
      <c r="B1546" s="234"/>
      <c r="C1546" s="235"/>
      <c r="D1546" s="236" t="s">
        <v>153</v>
      </c>
      <c r="E1546" s="237" t="s">
        <v>32</v>
      </c>
      <c r="F1546" s="238" t="s">
        <v>197</v>
      </c>
      <c r="G1546" s="235"/>
      <c r="H1546" s="237" t="s">
        <v>32</v>
      </c>
      <c r="I1546" s="239"/>
      <c r="J1546" s="235"/>
      <c r="K1546" s="235"/>
      <c r="L1546" s="240"/>
      <c r="M1546" s="241"/>
      <c r="N1546" s="242"/>
      <c r="O1546" s="242"/>
      <c r="P1546" s="242"/>
      <c r="Q1546" s="242"/>
      <c r="R1546" s="242"/>
      <c r="S1546" s="242"/>
      <c r="T1546" s="243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44" t="s">
        <v>153</v>
      </c>
      <c r="AU1546" s="244" t="s">
        <v>87</v>
      </c>
      <c r="AV1546" s="13" t="s">
        <v>85</v>
      </c>
      <c r="AW1546" s="13" t="s">
        <v>39</v>
      </c>
      <c r="AX1546" s="13" t="s">
        <v>78</v>
      </c>
      <c r="AY1546" s="244" t="s">
        <v>141</v>
      </c>
    </row>
    <row r="1547" s="13" customFormat="1">
      <c r="A1547" s="13"/>
      <c r="B1547" s="234"/>
      <c r="C1547" s="235"/>
      <c r="D1547" s="236" t="s">
        <v>153</v>
      </c>
      <c r="E1547" s="237" t="s">
        <v>32</v>
      </c>
      <c r="F1547" s="238" t="s">
        <v>195</v>
      </c>
      <c r="G1547" s="235"/>
      <c r="H1547" s="237" t="s">
        <v>32</v>
      </c>
      <c r="I1547" s="239"/>
      <c r="J1547" s="235"/>
      <c r="K1547" s="235"/>
      <c r="L1547" s="240"/>
      <c r="M1547" s="241"/>
      <c r="N1547" s="242"/>
      <c r="O1547" s="242"/>
      <c r="P1547" s="242"/>
      <c r="Q1547" s="242"/>
      <c r="R1547" s="242"/>
      <c r="S1547" s="242"/>
      <c r="T1547" s="243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44" t="s">
        <v>153</v>
      </c>
      <c r="AU1547" s="244" t="s">
        <v>87</v>
      </c>
      <c r="AV1547" s="13" t="s">
        <v>85</v>
      </c>
      <c r="AW1547" s="13" t="s">
        <v>39</v>
      </c>
      <c r="AX1547" s="13" t="s">
        <v>78</v>
      </c>
      <c r="AY1547" s="244" t="s">
        <v>141</v>
      </c>
    </row>
    <row r="1548" s="14" customFormat="1">
      <c r="A1548" s="14"/>
      <c r="B1548" s="245"/>
      <c r="C1548" s="246"/>
      <c r="D1548" s="236" t="s">
        <v>153</v>
      </c>
      <c r="E1548" s="247" t="s">
        <v>32</v>
      </c>
      <c r="F1548" s="248" t="s">
        <v>1278</v>
      </c>
      <c r="G1548" s="246"/>
      <c r="H1548" s="249">
        <v>2.6600000000000001</v>
      </c>
      <c r="I1548" s="250"/>
      <c r="J1548" s="246"/>
      <c r="K1548" s="246"/>
      <c r="L1548" s="251"/>
      <c r="M1548" s="252"/>
      <c r="N1548" s="253"/>
      <c r="O1548" s="253"/>
      <c r="P1548" s="253"/>
      <c r="Q1548" s="253"/>
      <c r="R1548" s="253"/>
      <c r="S1548" s="253"/>
      <c r="T1548" s="254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5" t="s">
        <v>153</v>
      </c>
      <c r="AU1548" s="255" t="s">
        <v>87</v>
      </c>
      <c r="AV1548" s="14" t="s">
        <v>87</v>
      </c>
      <c r="AW1548" s="14" t="s">
        <v>39</v>
      </c>
      <c r="AX1548" s="14" t="s">
        <v>78</v>
      </c>
      <c r="AY1548" s="255" t="s">
        <v>141</v>
      </c>
    </row>
    <row r="1549" s="13" customFormat="1">
      <c r="A1549" s="13"/>
      <c r="B1549" s="234"/>
      <c r="C1549" s="235"/>
      <c r="D1549" s="236" t="s">
        <v>153</v>
      </c>
      <c r="E1549" s="237" t="s">
        <v>32</v>
      </c>
      <c r="F1549" s="238" t="s">
        <v>199</v>
      </c>
      <c r="G1549" s="235"/>
      <c r="H1549" s="237" t="s">
        <v>32</v>
      </c>
      <c r="I1549" s="239"/>
      <c r="J1549" s="235"/>
      <c r="K1549" s="235"/>
      <c r="L1549" s="240"/>
      <c r="M1549" s="241"/>
      <c r="N1549" s="242"/>
      <c r="O1549" s="242"/>
      <c r="P1549" s="242"/>
      <c r="Q1549" s="242"/>
      <c r="R1549" s="242"/>
      <c r="S1549" s="242"/>
      <c r="T1549" s="243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44" t="s">
        <v>153</v>
      </c>
      <c r="AU1549" s="244" t="s">
        <v>87</v>
      </c>
      <c r="AV1549" s="13" t="s">
        <v>85</v>
      </c>
      <c r="AW1549" s="13" t="s">
        <v>39</v>
      </c>
      <c r="AX1549" s="13" t="s">
        <v>78</v>
      </c>
      <c r="AY1549" s="244" t="s">
        <v>141</v>
      </c>
    </row>
    <row r="1550" s="14" customFormat="1">
      <c r="A1550" s="14"/>
      <c r="B1550" s="245"/>
      <c r="C1550" s="246"/>
      <c r="D1550" s="236" t="s">
        <v>153</v>
      </c>
      <c r="E1550" s="247" t="s">
        <v>32</v>
      </c>
      <c r="F1550" s="248" t="s">
        <v>1279</v>
      </c>
      <c r="G1550" s="246"/>
      <c r="H1550" s="249">
        <v>2.9820000000000002</v>
      </c>
      <c r="I1550" s="250"/>
      <c r="J1550" s="246"/>
      <c r="K1550" s="246"/>
      <c r="L1550" s="251"/>
      <c r="M1550" s="252"/>
      <c r="N1550" s="253"/>
      <c r="O1550" s="253"/>
      <c r="P1550" s="253"/>
      <c r="Q1550" s="253"/>
      <c r="R1550" s="253"/>
      <c r="S1550" s="253"/>
      <c r="T1550" s="254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5" t="s">
        <v>153</v>
      </c>
      <c r="AU1550" s="255" t="s">
        <v>87</v>
      </c>
      <c r="AV1550" s="14" t="s">
        <v>87</v>
      </c>
      <c r="AW1550" s="14" t="s">
        <v>39</v>
      </c>
      <c r="AX1550" s="14" t="s">
        <v>78</v>
      </c>
      <c r="AY1550" s="255" t="s">
        <v>141</v>
      </c>
    </row>
    <row r="1551" s="13" customFormat="1">
      <c r="A1551" s="13"/>
      <c r="B1551" s="234"/>
      <c r="C1551" s="235"/>
      <c r="D1551" s="236" t="s">
        <v>153</v>
      </c>
      <c r="E1551" s="237" t="s">
        <v>32</v>
      </c>
      <c r="F1551" s="238" t="s">
        <v>188</v>
      </c>
      <c r="G1551" s="235"/>
      <c r="H1551" s="237" t="s">
        <v>32</v>
      </c>
      <c r="I1551" s="239"/>
      <c r="J1551" s="235"/>
      <c r="K1551" s="235"/>
      <c r="L1551" s="240"/>
      <c r="M1551" s="241"/>
      <c r="N1551" s="242"/>
      <c r="O1551" s="242"/>
      <c r="P1551" s="242"/>
      <c r="Q1551" s="242"/>
      <c r="R1551" s="242"/>
      <c r="S1551" s="242"/>
      <c r="T1551" s="243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44" t="s">
        <v>153</v>
      </c>
      <c r="AU1551" s="244" t="s">
        <v>87</v>
      </c>
      <c r="AV1551" s="13" t="s">
        <v>85</v>
      </c>
      <c r="AW1551" s="13" t="s">
        <v>39</v>
      </c>
      <c r="AX1551" s="13" t="s">
        <v>78</v>
      </c>
      <c r="AY1551" s="244" t="s">
        <v>141</v>
      </c>
    </row>
    <row r="1552" s="13" customFormat="1">
      <c r="A1552" s="13"/>
      <c r="B1552" s="234"/>
      <c r="C1552" s="235"/>
      <c r="D1552" s="236" t="s">
        <v>153</v>
      </c>
      <c r="E1552" s="237" t="s">
        <v>32</v>
      </c>
      <c r="F1552" s="238" t="s">
        <v>157</v>
      </c>
      <c r="G1552" s="235"/>
      <c r="H1552" s="237" t="s">
        <v>32</v>
      </c>
      <c r="I1552" s="239"/>
      <c r="J1552" s="235"/>
      <c r="K1552" s="235"/>
      <c r="L1552" s="240"/>
      <c r="M1552" s="241"/>
      <c r="N1552" s="242"/>
      <c r="O1552" s="242"/>
      <c r="P1552" s="242"/>
      <c r="Q1552" s="242"/>
      <c r="R1552" s="242"/>
      <c r="S1552" s="242"/>
      <c r="T1552" s="243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44" t="s">
        <v>153</v>
      </c>
      <c r="AU1552" s="244" t="s">
        <v>87</v>
      </c>
      <c r="AV1552" s="13" t="s">
        <v>85</v>
      </c>
      <c r="AW1552" s="13" t="s">
        <v>39</v>
      </c>
      <c r="AX1552" s="13" t="s">
        <v>78</v>
      </c>
      <c r="AY1552" s="244" t="s">
        <v>141</v>
      </c>
    </row>
    <row r="1553" s="14" customFormat="1">
      <c r="A1553" s="14"/>
      <c r="B1553" s="245"/>
      <c r="C1553" s="246"/>
      <c r="D1553" s="236" t="s">
        <v>153</v>
      </c>
      <c r="E1553" s="247" t="s">
        <v>32</v>
      </c>
      <c r="F1553" s="248" t="s">
        <v>1260</v>
      </c>
      <c r="G1553" s="246"/>
      <c r="H1553" s="249">
        <v>5.992</v>
      </c>
      <c r="I1553" s="250"/>
      <c r="J1553" s="246"/>
      <c r="K1553" s="246"/>
      <c r="L1553" s="251"/>
      <c r="M1553" s="252"/>
      <c r="N1553" s="253"/>
      <c r="O1553" s="253"/>
      <c r="P1553" s="253"/>
      <c r="Q1553" s="253"/>
      <c r="R1553" s="253"/>
      <c r="S1553" s="253"/>
      <c r="T1553" s="254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5" t="s">
        <v>153</v>
      </c>
      <c r="AU1553" s="255" t="s">
        <v>87</v>
      </c>
      <c r="AV1553" s="14" t="s">
        <v>87</v>
      </c>
      <c r="AW1553" s="14" t="s">
        <v>39</v>
      </c>
      <c r="AX1553" s="14" t="s">
        <v>78</v>
      </c>
      <c r="AY1553" s="255" t="s">
        <v>141</v>
      </c>
    </row>
    <row r="1554" s="13" customFormat="1">
      <c r="A1554" s="13"/>
      <c r="B1554" s="234"/>
      <c r="C1554" s="235"/>
      <c r="D1554" s="236" t="s">
        <v>153</v>
      </c>
      <c r="E1554" s="237" t="s">
        <v>32</v>
      </c>
      <c r="F1554" s="238" t="s">
        <v>191</v>
      </c>
      <c r="G1554" s="235"/>
      <c r="H1554" s="237" t="s">
        <v>32</v>
      </c>
      <c r="I1554" s="239"/>
      <c r="J1554" s="235"/>
      <c r="K1554" s="235"/>
      <c r="L1554" s="240"/>
      <c r="M1554" s="241"/>
      <c r="N1554" s="242"/>
      <c r="O1554" s="242"/>
      <c r="P1554" s="242"/>
      <c r="Q1554" s="242"/>
      <c r="R1554" s="242"/>
      <c r="S1554" s="242"/>
      <c r="T1554" s="243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44" t="s">
        <v>153</v>
      </c>
      <c r="AU1554" s="244" t="s">
        <v>87</v>
      </c>
      <c r="AV1554" s="13" t="s">
        <v>85</v>
      </c>
      <c r="AW1554" s="13" t="s">
        <v>39</v>
      </c>
      <c r="AX1554" s="13" t="s">
        <v>78</v>
      </c>
      <c r="AY1554" s="244" t="s">
        <v>141</v>
      </c>
    </row>
    <row r="1555" s="13" customFormat="1">
      <c r="A1555" s="13"/>
      <c r="B1555" s="234"/>
      <c r="C1555" s="235"/>
      <c r="D1555" s="236" t="s">
        <v>153</v>
      </c>
      <c r="E1555" s="237" t="s">
        <v>32</v>
      </c>
      <c r="F1555" s="238" t="s">
        <v>166</v>
      </c>
      <c r="G1555" s="235"/>
      <c r="H1555" s="237" t="s">
        <v>32</v>
      </c>
      <c r="I1555" s="239"/>
      <c r="J1555" s="235"/>
      <c r="K1555" s="235"/>
      <c r="L1555" s="240"/>
      <c r="M1555" s="241"/>
      <c r="N1555" s="242"/>
      <c r="O1555" s="242"/>
      <c r="P1555" s="242"/>
      <c r="Q1555" s="242"/>
      <c r="R1555" s="242"/>
      <c r="S1555" s="242"/>
      <c r="T1555" s="243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44" t="s">
        <v>153</v>
      </c>
      <c r="AU1555" s="244" t="s">
        <v>87</v>
      </c>
      <c r="AV1555" s="13" t="s">
        <v>85</v>
      </c>
      <c r="AW1555" s="13" t="s">
        <v>39</v>
      </c>
      <c r="AX1555" s="13" t="s">
        <v>78</v>
      </c>
      <c r="AY1555" s="244" t="s">
        <v>141</v>
      </c>
    </row>
    <row r="1556" s="14" customFormat="1">
      <c r="A1556" s="14"/>
      <c r="B1556" s="245"/>
      <c r="C1556" s="246"/>
      <c r="D1556" s="236" t="s">
        <v>153</v>
      </c>
      <c r="E1556" s="247" t="s">
        <v>32</v>
      </c>
      <c r="F1556" s="248" t="s">
        <v>1280</v>
      </c>
      <c r="G1556" s="246"/>
      <c r="H1556" s="249">
        <v>3.3599999999999999</v>
      </c>
      <c r="I1556" s="250"/>
      <c r="J1556" s="246"/>
      <c r="K1556" s="246"/>
      <c r="L1556" s="251"/>
      <c r="M1556" s="252"/>
      <c r="N1556" s="253"/>
      <c r="O1556" s="253"/>
      <c r="P1556" s="253"/>
      <c r="Q1556" s="253"/>
      <c r="R1556" s="253"/>
      <c r="S1556" s="253"/>
      <c r="T1556" s="254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5" t="s">
        <v>153</v>
      </c>
      <c r="AU1556" s="255" t="s">
        <v>87</v>
      </c>
      <c r="AV1556" s="14" t="s">
        <v>87</v>
      </c>
      <c r="AW1556" s="14" t="s">
        <v>39</v>
      </c>
      <c r="AX1556" s="14" t="s">
        <v>78</v>
      </c>
      <c r="AY1556" s="255" t="s">
        <v>141</v>
      </c>
    </row>
    <row r="1557" s="13" customFormat="1">
      <c r="A1557" s="13"/>
      <c r="B1557" s="234"/>
      <c r="C1557" s="235"/>
      <c r="D1557" s="236" t="s">
        <v>153</v>
      </c>
      <c r="E1557" s="237" t="s">
        <v>32</v>
      </c>
      <c r="F1557" s="238" t="s">
        <v>191</v>
      </c>
      <c r="G1557" s="235"/>
      <c r="H1557" s="237" t="s">
        <v>32</v>
      </c>
      <c r="I1557" s="239"/>
      <c r="J1557" s="235"/>
      <c r="K1557" s="235"/>
      <c r="L1557" s="240"/>
      <c r="M1557" s="241"/>
      <c r="N1557" s="242"/>
      <c r="O1557" s="242"/>
      <c r="P1557" s="242"/>
      <c r="Q1557" s="242"/>
      <c r="R1557" s="242"/>
      <c r="S1557" s="242"/>
      <c r="T1557" s="243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44" t="s">
        <v>153</v>
      </c>
      <c r="AU1557" s="244" t="s">
        <v>87</v>
      </c>
      <c r="AV1557" s="13" t="s">
        <v>85</v>
      </c>
      <c r="AW1557" s="13" t="s">
        <v>39</v>
      </c>
      <c r="AX1557" s="13" t="s">
        <v>78</v>
      </c>
      <c r="AY1557" s="244" t="s">
        <v>141</v>
      </c>
    </row>
    <row r="1558" s="13" customFormat="1">
      <c r="A1558" s="13"/>
      <c r="B1558" s="234"/>
      <c r="C1558" s="235"/>
      <c r="D1558" s="236" t="s">
        <v>153</v>
      </c>
      <c r="E1558" s="237" t="s">
        <v>32</v>
      </c>
      <c r="F1558" s="238" t="s">
        <v>176</v>
      </c>
      <c r="G1558" s="235"/>
      <c r="H1558" s="237" t="s">
        <v>32</v>
      </c>
      <c r="I1558" s="239"/>
      <c r="J1558" s="235"/>
      <c r="K1558" s="235"/>
      <c r="L1558" s="240"/>
      <c r="M1558" s="241"/>
      <c r="N1558" s="242"/>
      <c r="O1558" s="242"/>
      <c r="P1558" s="242"/>
      <c r="Q1558" s="242"/>
      <c r="R1558" s="242"/>
      <c r="S1558" s="242"/>
      <c r="T1558" s="243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44" t="s">
        <v>153</v>
      </c>
      <c r="AU1558" s="244" t="s">
        <v>87</v>
      </c>
      <c r="AV1558" s="13" t="s">
        <v>85</v>
      </c>
      <c r="AW1558" s="13" t="s">
        <v>39</v>
      </c>
      <c r="AX1558" s="13" t="s">
        <v>78</v>
      </c>
      <c r="AY1558" s="244" t="s">
        <v>141</v>
      </c>
    </row>
    <row r="1559" s="14" customFormat="1">
      <c r="A1559" s="14"/>
      <c r="B1559" s="245"/>
      <c r="C1559" s="246"/>
      <c r="D1559" s="236" t="s">
        <v>153</v>
      </c>
      <c r="E1559" s="247" t="s">
        <v>32</v>
      </c>
      <c r="F1559" s="248" t="s">
        <v>1269</v>
      </c>
      <c r="G1559" s="246"/>
      <c r="H1559" s="249">
        <v>8.5679999999999996</v>
      </c>
      <c r="I1559" s="250"/>
      <c r="J1559" s="246"/>
      <c r="K1559" s="246"/>
      <c r="L1559" s="251"/>
      <c r="M1559" s="252"/>
      <c r="N1559" s="253"/>
      <c r="O1559" s="253"/>
      <c r="P1559" s="253"/>
      <c r="Q1559" s="253"/>
      <c r="R1559" s="253"/>
      <c r="S1559" s="253"/>
      <c r="T1559" s="254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5" t="s">
        <v>153</v>
      </c>
      <c r="AU1559" s="255" t="s">
        <v>87</v>
      </c>
      <c r="AV1559" s="14" t="s">
        <v>87</v>
      </c>
      <c r="AW1559" s="14" t="s">
        <v>39</v>
      </c>
      <c r="AX1559" s="14" t="s">
        <v>78</v>
      </c>
      <c r="AY1559" s="255" t="s">
        <v>141</v>
      </c>
    </row>
    <row r="1560" s="13" customFormat="1">
      <c r="A1560" s="13"/>
      <c r="B1560" s="234"/>
      <c r="C1560" s="235"/>
      <c r="D1560" s="236" t="s">
        <v>153</v>
      </c>
      <c r="E1560" s="237" t="s">
        <v>32</v>
      </c>
      <c r="F1560" s="238" t="s">
        <v>180</v>
      </c>
      <c r="G1560" s="235"/>
      <c r="H1560" s="237" t="s">
        <v>32</v>
      </c>
      <c r="I1560" s="239"/>
      <c r="J1560" s="235"/>
      <c r="K1560" s="235"/>
      <c r="L1560" s="240"/>
      <c r="M1560" s="241"/>
      <c r="N1560" s="242"/>
      <c r="O1560" s="242"/>
      <c r="P1560" s="242"/>
      <c r="Q1560" s="242"/>
      <c r="R1560" s="242"/>
      <c r="S1560" s="242"/>
      <c r="T1560" s="243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44" t="s">
        <v>153</v>
      </c>
      <c r="AU1560" s="244" t="s">
        <v>87</v>
      </c>
      <c r="AV1560" s="13" t="s">
        <v>85</v>
      </c>
      <c r="AW1560" s="13" t="s">
        <v>39</v>
      </c>
      <c r="AX1560" s="13" t="s">
        <v>78</v>
      </c>
      <c r="AY1560" s="244" t="s">
        <v>141</v>
      </c>
    </row>
    <row r="1561" s="14" customFormat="1">
      <c r="A1561" s="14"/>
      <c r="B1561" s="245"/>
      <c r="C1561" s="246"/>
      <c r="D1561" s="236" t="s">
        <v>153</v>
      </c>
      <c r="E1561" s="247" t="s">
        <v>32</v>
      </c>
      <c r="F1561" s="248" t="s">
        <v>1281</v>
      </c>
      <c r="G1561" s="246"/>
      <c r="H1561" s="249">
        <v>22.75</v>
      </c>
      <c r="I1561" s="250"/>
      <c r="J1561" s="246"/>
      <c r="K1561" s="246"/>
      <c r="L1561" s="251"/>
      <c r="M1561" s="252"/>
      <c r="N1561" s="253"/>
      <c r="O1561" s="253"/>
      <c r="P1561" s="253"/>
      <c r="Q1561" s="253"/>
      <c r="R1561" s="253"/>
      <c r="S1561" s="253"/>
      <c r="T1561" s="254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5" t="s">
        <v>153</v>
      </c>
      <c r="AU1561" s="255" t="s">
        <v>87</v>
      </c>
      <c r="AV1561" s="14" t="s">
        <v>87</v>
      </c>
      <c r="AW1561" s="14" t="s">
        <v>39</v>
      </c>
      <c r="AX1561" s="14" t="s">
        <v>78</v>
      </c>
      <c r="AY1561" s="255" t="s">
        <v>141</v>
      </c>
    </row>
    <row r="1562" s="13" customFormat="1">
      <c r="A1562" s="13"/>
      <c r="B1562" s="234"/>
      <c r="C1562" s="235"/>
      <c r="D1562" s="236" t="s">
        <v>153</v>
      </c>
      <c r="E1562" s="237" t="s">
        <v>32</v>
      </c>
      <c r="F1562" s="238" t="s">
        <v>203</v>
      </c>
      <c r="G1562" s="235"/>
      <c r="H1562" s="237" t="s">
        <v>32</v>
      </c>
      <c r="I1562" s="239"/>
      <c r="J1562" s="235"/>
      <c r="K1562" s="235"/>
      <c r="L1562" s="240"/>
      <c r="M1562" s="241"/>
      <c r="N1562" s="242"/>
      <c r="O1562" s="242"/>
      <c r="P1562" s="242"/>
      <c r="Q1562" s="242"/>
      <c r="R1562" s="242"/>
      <c r="S1562" s="242"/>
      <c r="T1562" s="243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44" t="s">
        <v>153</v>
      </c>
      <c r="AU1562" s="244" t="s">
        <v>87</v>
      </c>
      <c r="AV1562" s="13" t="s">
        <v>85</v>
      </c>
      <c r="AW1562" s="13" t="s">
        <v>39</v>
      </c>
      <c r="AX1562" s="13" t="s">
        <v>78</v>
      </c>
      <c r="AY1562" s="244" t="s">
        <v>141</v>
      </c>
    </row>
    <row r="1563" s="14" customFormat="1">
      <c r="A1563" s="14"/>
      <c r="B1563" s="245"/>
      <c r="C1563" s="246"/>
      <c r="D1563" s="236" t="s">
        <v>153</v>
      </c>
      <c r="E1563" s="247" t="s">
        <v>32</v>
      </c>
      <c r="F1563" s="248" t="s">
        <v>1282</v>
      </c>
      <c r="G1563" s="246"/>
      <c r="H1563" s="249">
        <v>4.1299999999999999</v>
      </c>
      <c r="I1563" s="250"/>
      <c r="J1563" s="246"/>
      <c r="K1563" s="246"/>
      <c r="L1563" s="251"/>
      <c r="M1563" s="252"/>
      <c r="N1563" s="253"/>
      <c r="O1563" s="253"/>
      <c r="P1563" s="253"/>
      <c r="Q1563" s="253"/>
      <c r="R1563" s="253"/>
      <c r="S1563" s="253"/>
      <c r="T1563" s="254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5" t="s">
        <v>153</v>
      </c>
      <c r="AU1563" s="255" t="s">
        <v>87</v>
      </c>
      <c r="AV1563" s="14" t="s">
        <v>87</v>
      </c>
      <c r="AW1563" s="14" t="s">
        <v>39</v>
      </c>
      <c r="AX1563" s="14" t="s">
        <v>78</v>
      </c>
      <c r="AY1563" s="255" t="s">
        <v>141</v>
      </c>
    </row>
    <row r="1564" s="13" customFormat="1">
      <c r="A1564" s="13"/>
      <c r="B1564" s="234"/>
      <c r="C1564" s="235"/>
      <c r="D1564" s="236" t="s">
        <v>153</v>
      </c>
      <c r="E1564" s="237" t="s">
        <v>32</v>
      </c>
      <c r="F1564" s="238" t="s">
        <v>205</v>
      </c>
      <c r="G1564" s="235"/>
      <c r="H1564" s="237" t="s">
        <v>32</v>
      </c>
      <c r="I1564" s="239"/>
      <c r="J1564" s="235"/>
      <c r="K1564" s="235"/>
      <c r="L1564" s="240"/>
      <c r="M1564" s="241"/>
      <c r="N1564" s="242"/>
      <c r="O1564" s="242"/>
      <c r="P1564" s="242"/>
      <c r="Q1564" s="242"/>
      <c r="R1564" s="242"/>
      <c r="S1564" s="242"/>
      <c r="T1564" s="243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44" t="s">
        <v>153</v>
      </c>
      <c r="AU1564" s="244" t="s">
        <v>87</v>
      </c>
      <c r="AV1564" s="13" t="s">
        <v>85</v>
      </c>
      <c r="AW1564" s="13" t="s">
        <v>39</v>
      </c>
      <c r="AX1564" s="13" t="s">
        <v>78</v>
      </c>
      <c r="AY1564" s="244" t="s">
        <v>141</v>
      </c>
    </row>
    <row r="1565" s="14" customFormat="1">
      <c r="A1565" s="14"/>
      <c r="B1565" s="245"/>
      <c r="C1565" s="246"/>
      <c r="D1565" s="236" t="s">
        <v>153</v>
      </c>
      <c r="E1565" s="247" t="s">
        <v>32</v>
      </c>
      <c r="F1565" s="248" t="s">
        <v>1283</v>
      </c>
      <c r="G1565" s="246"/>
      <c r="H1565" s="249">
        <v>27.719999999999999</v>
      </c>
      <c r="I1565" s="250"/>
      <c r="J1565" s="246"/>
      <c r="K1565" s="246"/>
      <c r="L1565" s="251"/>
      <c r="M1565" s="252"/>
      <c r="N1565" s="253"/>
      <c r="O1565" s="253"/>
      <c r="P1565" s="253"/>
      <c r="Q1565" s="253"/>
      <c r="R1565" s="253"/>
      <c r="S1565" s="253"/>
      <c r="T1565" s="254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5" t="s">
        <v>153</v>
      </c>
      <c r="AU1565" s="255" t="s">
        <v>87</v>
      </c>
      <c r="AV1565" s="14" t="s">
        <v>87</v>
      </c>
      <c r="AW1565" s="14" t="s">
        <v>39</v>
      </c>
      <c r="AX1565" s="14" t="s">
        <v>78</v>
      </c>
      <c r="AY1565" s="255" t="s">
        <v>141</v>
      </c>
    </row>
    <row r="1566" s="13" customFormat="1">
      <c r="A1566" s="13"/>
      <c r="B1566" s="234"/>
      <c r="C1566" s="235"/>
      <c r="D1566" s="236" t="s">
        <v>153</v>
      </c>
      <c r="E1566" s="237" t="s">
        <v>32</v>
      </c>
      <c r="F1566" s="238" t="s">
        <v>192</v>
      </c>
      <c r="G1566" s="235"/>
      <c r="H1566" s="237" t="s">
        <v>32</v>
      </c>
      <c r="I1566" s="239"/>
      <c r="J1566" s="235"/>
      <c r="K1566" s="235"/>
      <c r="L1566" s="240"/>
      <c r="M1566" s="241"/>
      <c r="N1566" s="242"/>
      <c r="O1566" s="242"/>
      <c r="P1566" s="242"/>
      <c r="Q1566" s="242"/>
      <c r="R1566" s="242"/>
      <c r="S1566" s="242"/>
      <c r="T1566" s="243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44" t="s">
        <v>153</v>
      </c>
      <c r="AU1566" s="244" t="s">
        <v>87</v>
      </c>
      <c r="AV1566" s="13" t="s">
        <v>85</v>
      </c>
      <c r="AW1566" s="13" t="s">
        <v>39</v>
      </c>
      <c r="AX1566" s="13" t="s">
        <v>78</v>
      </c>
      <c r="AY1566" s="244" t="s">
        <v>141</v>
      </c>
    </row>
    <row r="1567" s="13" customFormat="1">
      <c r="A1567" s="13"/>
      <c r="B1567" s="234"/>
      <c r="C1567" s="235"/>
      <c r="D1567" s="236" t="s">
        <v>153</v>
      </c>
      <c r="E1567" s="237" t="s">
        <v>32</v>
      </c>
      <c r="F1567" s="238" t="s">
        <v>207</v>
      </c>
      <c r="G1567" s="235"/>
      <c r="H1567" s="237" t="s">
        <v>32</v>
      </c>
      <c r="I1567" s="239"/>
      <c r="J1567" s="235"/>
      <c r="K1567" s="235"/>
      <c r="L1567" s="240"/>
      <c r="M1567" s="241"/>
      <c r="N1567" s="242"/>
      <c r="O1567" s="242"/>
      <c r="P1567" s="242"/>
      <c r="Q1567" s="242"/>
      <c r="R1567" s="242"/>
      <c r="S1567" s="242"/>
      <c r="T1567" s="243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4" t="s">
        <v>153</v>
      </c>
      <c r="AU1567" s="244" t="s">
        <v>87</v>
      </c>
      <c r="AV1567" s="13" t="s">
        <v>85</v>
      </c>
      <c r="AW1567" s="13" t="s">
        <v>39</v>
      </c>
      <c r="AX1567" s="13" t="s">
        <v>78</v>
      </c>
      <c r="AY1567" s="244" t="s">
        <v>141</v>
      </c>
    </row>
    <row r="1568" s="14" customFormat="1">
      <c r="A1568" s="14"/>
      <c r="B1568" s="245"/>
      <c r="C1568" s="246"/>
      <c r="D1568" s="236" t="s">
        <v>153</v>
      </c>
      <c r="E1568" s="247" t="s">
        <v>32</v>
      </c>
      <c r="F1568" s="248" t="s">
        <v>1284</v>
      </c>
      <c r="G1568" s="246"/>
      <c r="H1568" s="249">
        <v>72.450000000000003</v>
      </c>
      <c r="I1568" s="250"/>
      <c r="J1568" s="246"/>
      <c r="K1568" s="246"/>
      <c r="L1568" s="251"/>
      <c r="M1568" s="252"/>
      <c r="N1568" s="253"/>
      <c r="O1568" s="253"/>
      <c r="P1568" s="253"/>
      <c r="Q1568" s="253"/>
      <c r="R1568" s="253"/>
      <c r="S1568" s="253"/>
      <c r="T1568" s="254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5" t="s">
        <v>153</v>
      </c>
      <c r="AU1568" s="255" t="s">
        <v>87</v>
      </c>
      <c r="AV1568" s="14" t="s">
        <v>87</v>
      </c>
      <c r="AW1568" s="14" t="s">
        <v>39</v>
      </c>
      <c r="AX1568" s="14" t="s">
        <v>78</v>
      </c>
      <c r="AY1568" s="255" t="s">
        <v>141</v>
      </c>
    </row>
    <row r="1569" s="13" customFormat="1">
      <c r="A1569" s="13"/>
      <c r="B1569" s="234"/>
      <c r="C1569" s="235"/>
      <c r="D1569" s="236" t="s">
        <v>153</v>
      </c>
      <c r="E1569" s="237" t="s">
        <v>32</v>
      </c>
      <c r="F1569" s="238" t="s">
        <v>209</v>
      </c>
      <c r="G1569" s="235"/>
      <c r="H1569" s="237" t="s">
        <v>32</v>
      </c>
      <c r="I1569" s="239"/>
      <c r="J1569" s="235"/>
      <c r="K1569" s="235"/>
      <c r="L1569" s="240"/>
      <c r="M1569" s="241"/>
      <c r="N1569" s="242"/>
      <c r="O1569" s="242"/>
      <c r="P1569" s="242"/>
      <c r="Q1569" s="242"/>
      <c r="R1569" s="242"/>
      <c r="S1569" s="242"/>
      <c r="T1569" s="243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44" t="s">
        <v>153</v>
      </c>
      <c r="AU1569" s="244" t="s">
        <v>87</v>
      </c>
      <c r="AV1569" s="13" t="s">
        <v>85</v>
      </c>
      <c r="AW1569" s="13" t="s">
        <v>39</v>
      </c>
      <c r="AX1569" s="13" t="s">
        <v>78</v>
      </c>
      <c r="AY1569" s="244" t="s">
        <v>141</v>
      </c>
    </row>
    <row r="1570" s="14" customFormat="1">
      <c r="A1570" s="14"/>
      <c r="B1570" s="245"/>
      <c r="C1570" s="246"/>
      <c r="D1570" s="236" t="s">
        <v>153</v>
      </c>
      <c r="E1570" s="247" t="s">
        <v>32</v>
      </c>
      <c r="F1570" s="248" t="s">
        <v>1285</v>
      </c>
      <c r="G1570" s="246"/>
      <c r="H1570" s="249">
        <v>4.6900000000000004</v>
      </c>
      <c r="I1570" s="250"/>
      <c r="J1570" s="246"/>
      <c r="K1570" s="246"/>
      <c r="L1570" s="251"/>
      <c r="M1570" s="252"/>
      <c r="N1570" s="253"/>
      <c r="O1570" s="253"/>
      <c r="P1570" s="253"/>
      <c r="Q1570" s="253"/>
      <c r="R1570" s="253"/>
      <c r="S1570" s="253"/>
      <c r="T1570" s="254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5" t="s">
        <v>153</v>
      </c>
      <c r="AU1570" s="255" t="s">
        <v>87</v>
      </c>
      <c r="AV1570" s="14" t="s">
        <v>87</v>
      </c>
      <c r="AW1570" s="14" t="s">
        <v>39</v>
      </c>
      <c r="AX1570" s="14" t="s">
        <v>78</v>
      </c>
      <c r="AY1570" s="255" t="s">
        <v>141</v>
      </c>
    </row>
    <row r="1571" s="13" customFormat="1">
      <c r="A1571" s="13"/>
      <c r="B1571" s="234"/>
      <c r="C1571" s="235"/>
      <c r="D1571" s="236" t="s">
        <v>153</v>
      </c>
      <c r="E1571" s="237" t="s">
        <v>32</v>
      </c>
      <c r="F1571" s="238" t="s">
        <v>211</v>
      </c>
      <c r="G1571" s="235"/>
      <c r="H1571" s="237" t="s">
        <v>32</v>
      </c>
      <c r="I1571" s="239"/>
      <c r="J1571" s="235"/>
      <c r="K1571" s="235"/>
      <c r="L1571" s="240"/>
      <c r="M1571" s="241"/>
      <c r="N1571" s="242"/>
      <c r="O1571" s="242"/>
      <c r="P1571" s="242"/>
      <c r="Q1571" s="242"/>
      <c r="R1571" s="242"/>
      <c r="S1571" s="242"/>
      <c r="T1571" s="243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44" t="s">
        <v>153</v>
      </c>
      <c r="AU1571" s="244" t="s">
        <v>87</v>
      </c>
      <c r="AV1571" s="13" t="s">
        <v>85</v>
      </c>
      <c r="AW1571" s="13" t="s">
        <v>39</v>
      </c>
      <c r="AX1571" s="13" t="s">
        <v>78</v>
      </c>
      <c r="AY1571" s="244" t="s">
        <v>141</v>
      </c>
    </row>
    <row r="1572" s="14" customFormat="1">
      <c r="A1572" s="14"/>
      <c r="B1572" s="245"/>
      <c r="C1572" s="246"/>
      <c r="D1572" s="236" t="s">
        <v>153</v>
      </c>
      <c r="E1572" s="247" t="s">
        <v>32</v>
      </c>
      <c r="F1572" s="248" t="s">
        <v>1286</v>
      </c>
      <c r="G1572" s="246"/>
      <c r="H1572" s="249">
        <v>13.23</v>
      </c>
      <c r="I1572" s="250"/>
      <c r="J1572" s="246"/>
      <c r="K1572" s="246"/>
      <c r="L1572" s="251"/>
      <c r="M1572" s="252"/>
      <c r="N1572" s="253"/>
      <c r="O1572" s="253"/>
      <c r="P1572" s="253"/>
      <c r="Q1572" s="253"/>
      <c r="R1572" s="253"/>
      <c r="S1572" s="253"/>
      <c r="T1572" s="254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5" t="s">
        <v>153</v>
      </c>
      <c r="AU1572" s="255" t="s">
        <v>87</v>
      </c>
      <c r="AV1572" s="14" t="s">
        <v>87</v>
      </c>
      <c r="AW1572" s="14" t="s">
        <v>39</v>
      </c>
      <c r="AX1572" s="14" t="s">
        <v>78</v>
      </c>
      <c r="AY1572" s="255" t="s">
        <v>141</v>
      </c>
    </row>
    <row r="1573" s="13" customFormat="1">
      <c r="A1573" s="13"/>
      <c r="B1573" s="234"/>
      <c r="C1573" s="235"/>
      <c r="D1573" s="236" t="s">
        <v>153</v>
      </c>
      <c r="E1573" s="237" t="s">
        <v>32</v>
      </c>
      <c r="F1573" s="238" t="s">
        <v>197</v>
      </c>
      <c r="G1573" s="235"/>
      <c r="H1573" s="237" t="s">
        <v>32</v>
      </c>
      <c r="I1573" s="239"/>
      <c r="J1573" s="235"/>
      <c r="K1573" s="235"/>
      <c r="L1573" s="240"/>
      <c r="M1573" s="241"/>
      <c r="N1573" s="242"/>
      <c r="O1573" s="242"/>
      <c r="P1573" s="242"/>
      <c r="Q1573" s="242"/>
      <c r="R1573" s="242"/>
      <c r="S1573" s="242"/>
      <c r="T1573" s="243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44" t="s">
        <v>153</v>
      </c>
      <c r="AU1573" s="244" t="s">
        <v>87</v>
      </c>
      <c r="AV1573" s="13" t="s">
        <v>85</v>
      </c>
      <c r="AW1573" s="13" t="s">
        <v>39</v>
      </c>
      <c r="AX1573" s="13" t="s">
        <v>78</v>
      </c>
      <c r="AY1573" s="244" t="s">
        <v>141</v>
      </c>
    </row>
    <row r="1574" s="13" customFormat="1">
      <c r="A1574" s="13"/>
      <c r="B1574" s="234"/>
      <c r="C1574" s="235"/>
      <c r="D1574" s="236" t="s">
        <v>153</v>
      </c>
      <c r="E1574" s="237" t="s">
        <v>32</v>
      </c>
      <c r="F1574" s="238" t="s">
        <v>213</v>
      </c>
      <c r="G1574" s="235"/>
      <c r="H1574" s="237" t="s">
        <v>32</v>
      </c>
      <c r="I1574" s="239"/>
      <c r="J1574" s="235"/>
      <c r="K1574" s="235"/>
      <c r="L1574" s="240"/>
      <c r="M1574" s="241"/>
      <c r="N1574" s="242"/>
      <c r="O1574" s="242"/>
      <c r="P1574" s="242"/>
      <c r="Q1574" s="242"/>
      <c r="R1574" s="242"/>
      <c r="S1574" s="242"/>
      <c r="T1574" s="243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44" t="s">
        <v>153</v>
      </c>
      <c r="AU1574" s="244" t="s">
        <v>87</v>
      </c>
      <c r="AV1574" s="13" t="s">
        <v>85</v>
      </c>
      <c r="AW1574" s="13" t="s">
        <v>39</v>
      </c>
      <c r="AX1574" s="13" t="s">
        <v>78</v>
      </c>
      <c r="AY1574" s="244" t="s">
        <v>141</v>
      </c>
    </row>
    <row r="1575" s="14" customFormat="1">
      <c r="A1575" s="14"/>
      <c r="B1575" s="245"/>
      <c r="C1575" s="246"/>
      <c r="D1575" s="236" t="s">
        <v>153</v>
      </c>
      <c r="E1575" s="247" t="s">
        <v>32</v>
      </c>
      <c r="F1575" s="248" t="s">
        <v>1287</v>
      </c>
      <c r="G1575" s="246"/>
      <c r="H1575" s="249">
        <v>55.874000000000002</v>
      </c>
      <c r="I1575" s="250"/>
      <c r="J1575" s="246"/>
      <c r="K1575" s="246"/>
      <c r="L1575" s="251"/>
      <c r="M1575" s="252"/>
      <c r="N1575" s="253"/>
      <c r="O1575" s="253"/>
      <c r="P1575" s="253"/>
      <c r="Q1575" s="253"/>
      <c r="R1575" s="253"/>
      <c r="S1575" s="253"/>
      <c r="T1575" s="254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5" t="s">
        <v>153</v>
      </c>
      <c r="AU1575" s="255" t="s">
        <v>87</v>
      </c>
      <c r="AV1575" s="14" t="s">
        <v>87</v>
      </c>
      <c r="AW1575" s="14" t="s">
        <v>39</v>
      </c>
      <c r="AX1575" s="14" t="s">
        <v>78</v>
      </c>
      <c r="AY1575" s="255" t="s">
        <v>141</v>
      </c>
    </row>
    <row r="1576" s="13" customFormat="1">
      <c r="A1576" s="13"/>
      <c r="B1576" s="234"/>
      <c r="C1576" s="235"/>
      <c r="D1576" s="236" t="s">
        <v>153</v>
      </c>
      <c r="E1576" s="237" t="s">
        <v>32</v>
      </c>
      <c r="F1576" s="238" t="s">
        <v>215</v>
      </c>
      <c r="G1576" s="235"/>
      <c r="H1576" s="237" t="s">
        <v>32</v>
      </c>
      <c r="I1576" s="239"/>
      <c r="J1576" s="235"/>
      <c r="K1576" s="235"/>
      <c r="L1576" s="240"/>
      <c r="M1576" s="241"/>
      <c r="N1576" s="242"/>
      <c r="O1576" s="242"/>
      <c r="P1576" s="242"/>
      <c r="Q1576" s="242"/>
      <c r="R1576" s="242"/>
      <c r="S1576" s="242"/>
      <c r="T1576" s="243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44" t="s">
        <v>153</v>
      </c>
      <c r="AU1576" s="244" t="s">
        <v>87</v>
      </c>
      <c r="AV1576" s="13" t="s">
        <v>85</v>
      </c>
      <c r="AW1576" s="13" t="s">
        <v>39</v>
      </c>
      <c r="AX1576" s="13" t="s">
        <v>78</v>
      </c>
      <c r="AY1576" s="244" t="s">
        <v>141</v>
      </c>
    </row>
    <row r="1577" s="14" customFormat="1">
      <c r="A1577" s="14"/>
      <c r="B1577" s="245"/>
      <c r="C1577" s="246"/>
      <c r="D1577" s="236" t="s">
        <v>153</v>
      </c>
      <c r="E1577" s="247" t="s">
        <v>32</v>
      </c>
      <c r="F1577" s="248" t="s">
        <v>1288</v>
      </c>
      <c r="G1577" s="246"/>
      <c r="H1577" s="249">
        <v>3.528</v>
      </c>
      <c r="I1577" s="250"/>
      <c r="J1577" s="246"/>
      <c r="K1577" s="246"/>
      <c r="L1577" s="251"/>
      <c r="M1577" s="252"/>
      <c r="N1577" s="253"/>
      <c r="O1577" s="253"/>
      <c r="P1577" s="253"/>
      <c r="Q1577" s="253"/>
      <c r="R1577" s="253"/>
      <c r="S1577" s="253"/>
      <c r="T1577" s="254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5" t="s">
        <v>153</v>
      </c>
      <c r="AU1577" s="255" t="s">
        <v>87</v>
      </c>
      <c r="AV1577" s="14" t="s">
        <v>87</v>
      </c>
      <c r="AW1577" s="14" t="s">
        <v>39</v>
      </c>
      <c r="AX1577" s="14" t="s">
        <v>78</v>
      </c>
      <c r="AY1577" s="255" t="s">
        <v>141</v>
      </c>
    </row>
    <row r="1578" s="13" customFormat="1">
      <c r="A1578" s="13"/>
      <c r="B1578" s="234"/>
      <c r="C1578" s="235"/>
      <c r="D1578" s="236" t="s">
        <v>153</v>
      </c>
      <c r="E1578" s="237" t="s">
        <v>32</v>
      </c>
      <c r="F1578" s="238" t="s">
        <v>217</v>
      </c>
      <c r="G1578" s="235"/>
      <c r="H1578" s="237" t="s">
        <v>32</v>
      </c>
      <c r="I1578" s="239"/>
      <c r="J1578" s="235"/>
      <c r="K1578" s="235"/>
      <c r="L1578" s="240"/>
      <c r="M1578" s="241"/>
      <c r="N1578" s="242"/>
      <c r="O1578" s="242"/>
      <c r="P1578" s="242"/>
      <c r="Q1578" s="242"/>
      <c r="R1578" s="242"/>
      <c r="S1578" s="242"/>
      <c r="T1578" s="243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44" t="s">
        <v>153</v>
      </c>
      <c r="AU1578" s="244" t="s">
        <v>87</v>
      </c>
      <c r="AV1578" s="13" t="s">
        <v>85</v>
      </c>
      <c r="AW1578" s="13" t="s">
        <v>39</v>
      </c>
      <c r="AX1578" s="13" t="s">
        <v>78</v>
      </c>
      <c r="AY1578" s="244" t="s">
        <v>141</v>
      </c>
    </row>
    <row r="1579" s="14" customFormat="1">
      <c r="A1579" s="14"/>
      <c r="B1579" s="245"/>
      <c r="C1579" s="246"/>
      <c r="D1579" s="236" t="s">
        <v>153</v>
      </c>
      <c r="E1579" s="247" t="s">
        <v>32</v>
      </c>
      <c r="F1579" s="248" t="s">
        <v>1289</v>
      </c>
      <c r="G1579" s="246"/>
      <c r="H1579" s="249">
        <v>7.1399999999999997</v>
      </c>
      <c r="I1579" s="250"/>
      <c r="J1579" s="246"/>
      <c r="K1579" s="246"/>
      <c r="L1579" s="251"/>
      <c r="M1579" s="252"/>
      <c r="N1579" s="253"/>
      <c r="O1579" s="253"/>
      <c r="P1579" s="253"/>
      <c r="Q1579" s="253"/>
      <c r="R1579" s="253"/>
      <c r="S1579" s="253"/>
      <c r="T1579" s="254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5" t="s">
        <v>153</v>
      </c>
      <c r="AU1579" s="255" t="s">
        <v>87</v>
      </c>
      <c r="AV1579" s="14" t="s">
        <v>87</v>
      </c>
      <c r="AW1579" s="14" t="s">
        <v>39</v>
      </c>
      <c r="AX1579" s="14" t="s">
        <v>78</v>
      </c>
      <c r="AY1579" s="255" t="s">
        <v>141</v>
      </c>
    </row>
    <row r="1580" s="13" customFormat="1">
      <c r="A1580" s="13"/>
      <c r="B1580" s="234"/>
      <c r="C1580" s="235"/>
      <c r="D1580" s="236" t="s">
        <v>153</v>
      </c>
      <c r="E1580" s="237" t="s">
        <v>32</v>
      </c>
      <c r="F1580" s="238" t="s">
        <v>219</v>
      </c>
      <c r="G1580" s="235"/>
      <c r="H1580" s="237" t="s">
        <v>32</v>
      </c>
      <c r="I1580" s="239"/>
      <c r="J1580" s="235"/>
      <c r="K1580" s="235"/>
      <c r="L1580" s="240"/>
      <c r="M1580" s="241"/>
      <c r="N1580" s="242"/>
      <c r="O1580" s="242"/>
      <c r="P1580" s="242"/>
      <c r="Q1580" s="242"/>
      <c r="R1580" s="242"/>
      <c r="S1580" s="242"/>
      <c r="T1580" s="243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44" t="s">
        <v>153</v>
      </c>
      <c r="AU1580" s="244" t="s">
        <v>87</v>
      </c>
      <c r="AV1580" s="13" t="s">
        <v>85</v>
      </c>
      <c r="AW1580" s="13" t="s">
        <v>39</v>
      </c>
      <c r="AX1580" s="13" t="s">
        <v>78</v>
      </c>
      <c r="AY1580" s="244" t="s">
        <v>141</v>
      </c>
    </row>
    <row r="1581" s="14" customFormat="1">
      <c r="A1581" s="14"/>
      <c r="B1581" s="245"/>
      <c r="C1581" s="246"/>
      <c r="D1581" s="236" t="s">
        <v>153</v>
      </c>
      <c r="E1581" s="247" t="s">
        <v>32</v>
      </c>
      <c r="F1581" s="248" t="s">
        <v>1290</v>
      </c>
      <c r="G1581" s="246"/>
      <c r="H1581" s="249">
        <v>3.8780000000000001</v>
      </c>
      <c r="I1581" s="250"/>
      <c r="J1581" s="246"/>
      <c r="K1581" s="246"/>
      <c r="L1581" s="251"/>
      <c r="M1581" s="252"/>
      <c r="N1581" s="253"/>
      <c r="O1581" s="253"/>
      <c r="P1581" s="253"/>
      <c r="Q1581" s="253"/>
      <c r="R1581" s="253"/>
      <c r="S1581" s="253"/>
      <c r="T1581" s="254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5" t="s">
        <v>153</v>
      </c>
      <c r="AU1581" s="255" t="s">
        <v>87</v>
      </c>
      <c r="AV1581" s="14" t="s">
        <v>87</v>
      </c>
      <c r="AW1581" s="14" t="s">
        <v>39</v>
      </c>
      <c r="AX1581" s="14" t="s">
        <v>78</v>
      </c>
      <c r="AY1581" s="255" t="s">
        <v>141</v>
      </c>
    </row>
    <row r="1582" s="13" customFormat="1">
      <c r="A1582" s="13"/>
      <c r="B1582" s="234"/>
      <c r="C1582" s="235"/>
      <c r="D1582" s="236" t="s">
        <v>153</v>
      </c>
      <c r="E1582" s="237" t="s">
        <v>32</v>
      </c>
      <c r="F1582" s="238" t="s">
        <v>182</v>
      </c>
      <c r="G1582" s="235"/>
      <c r="H1582" s="237" t="s">
        <v>32</v>
      </c>
      <c r="I1582" s="239"/>
      <c r="J1582" s="235"/>
      <c r="K1582" s="235"/>
      <c r="L1582" s="240"/>
      <c r="M1582" s="241"/>
      <c r="N1582" s="242"/>
      <c r="O1582" s="242"/>
      <c r="P1582" s="242"/>
      <c r="Q1582" s="242"/>
      <c r="R1582" s="242"/>
      <c r="S1582" s="242"/>
      <c r="T1582" s="243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44" t="s">
        <v>153</v>
      </c>
      <c r="AU1582" s="244" t="s">
        <v>87</v>
      </c>
      <c r="AV1582" s="13" t="s">
        <v>85</v>
      </c>
      <c r="AW1582" s="13" t="s">
        <v>39</v>
      </c>
      <c r="AX1582" s="13" t="s">
        <v>78</v>
      </c>
      <c r="AY1582" s="244" t="s">
        <v>141</v>
      </c>
    </row>
    <row r="1583" s="14" customFormat="1">
      <c r="A1583" s="14"/>
      <c r="B1583" s="245"/>
      <c r="C1583" s="246"/>
      <c r="D1583" s="236" t="s">
        <v>153</v>
      </c>
      <c r="E1583" s="247" t="s">
        <v>32</v>
      </c>
      <c r="F1583" s="248" t="s">
        <v>1272</v>
      </c>
      <c r="G1583" s="246"/>
      <c r="H1583" s="249">
        <v>5.3339999999999996</v>
      </c>
      <c r="I1583" s="250"/>
      <c r="J1583" s="246"/>
      <c r="K1583" s="246"/>
      <c r="L1583" s="251"/>
      <c r="M1583" s="252"/>
      <c r="N1583" s="253"/>
      <c r="O1583" s="253"/>
      <c r="P1583" s="253"/>
      <c r="Q1583" s="253"/>
      <c r="R1583" s="253"/>
      <c r="S1583" s="253"/>
      <c r="T1583" s="254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5" t="s">
        <v>153</v>
      </c>
      <c r="AU1583" s="255" t="s">
        <v>87</v>
      </c>
      <c r="AV1583" s="14" t="s">
        <v>87</v>
      </c>
      <c r="AW1583" s="14" t="s">
        <v>39</v>
      </c>
      <c r="AX1583" s="14" t="s">
        <v>78</v>
      </c>
      <c r="AY1583" s="255" t="s">
        <v>141</v>
      </c>
    </row>
    <row r="1584" s="13" customFormat="1">
      <c r="A1584" s="13"/>
      <c r="B1584" s="234"/>
      <c r="C1584" s="235"/>
      <c r="D1584" s="236" t="s">
        <v>153</v>
      </c>
      <c r="E1584" s="237" t="s">
        <v>32</v>
      </c>
      <c r="F1584" s="238" t="s">
        <v>197</v>
      </c>
      <c r="G1584" s="235"/>
      <c r="H1584" s="237" t="s">
        <v>32</v>
      </c>
      <c r="I1584" s="239"/>
      <c r="J1584" s="235"/>
      <c r="K1584" s="235"/>
      <c r="L1584" s="240"/>
      <c r="M1584" s="241"/>
      <c r="N1584" s="242"/>
      <c r="O1584" s="242"/>
      <c r="P1584" s="242"/>
      <c r="Q1584" s="242"/>
      <c r="R1584" s="242"/>
      <c r="S1584" s="242"/>
      <c r="T1584" s="243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44" t="s">
        <v>153</v>
      </c>
      <c r="AU1584" s="244" t="s">
        <v>87</v>
      </c>
      <c r="AV1584" s="13" t="s">
        <v>85</v>
      </c>
      <c r="AW1584" s="13" t="s">
        <v>39</v>
      </c>
      <c r="AX1584" s="13" t="s">
        <v>78</v>
      </c>
      <c r="AY1584" s="244" t="s">
        <v>141</v>
      </c>
    </row>
    <row r="1585" s="13" customFormat="1">
      <c r="A1585" s="13"/>
      <c r="B1585" s="234"/>
      <c r="C1585" s="235"/>
      <c r="D1585" s="236" t="s">
        <v>153</v>
      </c>
      <c r="E1585" s="237" t="s">
        <v>32</v>
      </c>
      <c r="F1585" s="238" t="s">
        <v>221</v>
      </c>
      <c r="G1585" s="235"/>
      <c r="H1585" s="237" t="s">
        <v>32</v>
      </c>
      <c r="I1585" s="239"/>
      <c r="J1585" s="235"/>
      <c r="K1585" s="235"/>
      <c r="L1585" s="240"/>
      <c r="M1585" s="241"/>
      <c r="N1585" s="242"/>
      <c r="O1585" s="242"/>
      <c r="P1585" s="242"/>
      <c r="Q1585" s="242"/>
      <c r="R1585" s="242"/>
      <c r="S1585" s="242"/>
      <c r="T1585" s="243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44" t="s">
        <v>153</v>
      </c>
      <c r="AU1585" s="244" t="s">
        <v>87</v>
      </c>
      <c r="AV1585" s="13" t="s">
        <v>85</v>
      </c>
      <c r="AW1585" s="13" t="s">
        <v>39</v>
      </c>
      <c r="AX1585" s="13" t="s">
        <v>78</v>
      </c>
      <c r="AY1585" s="244" t="s">
        <v>141</v>
      </c>
    </row>
    <row r="1586" s="14" customFormat="1">
      <c r="A1586" s="14"/>
      <c r="B1586" s="245"/>
      <c r="C1586" s="246"/>
      <c r="D1586" s="236" t="s">
        <v>153</v>
      </c>
      <c r="E1586" s="247" t="s">
        <v>32</v>
      </c>
      <c r="F1586" s="248" t="s">
        <v>1291</v>
      </c>
      <c r="G1586" s="246"/>
      <c r="H1586" s="249">
        <v>17.513999999999999</v>
      </c>
      <c r="I1586" s="250"/>
      <c r="J1586" s="246"/>
      <c r="K1586" s="246"/>
      <c r="L1586" s="251"/>
      <c r="M1586" s="252"/>
      <c r="N1586" s="253"/>
      <c r="O1586" s="253"/>
      <c r="P1586" s="253"/>
      <c r="Q1586" s="253"/>
      <c r="R1586" s="253"/>
      <c r="S1586" s="253"/>
      <c r="T1586" s="254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5" t="s">
        <v>153</v>
      </c>
      <c r="AU1586" s="255" t="s">
        <v>87</v>
      </c>
      <c r="AV1586" s="14" t="s">
        <v>87</v>
      </c>
      <c r="AW1586" s="14" t="s">
        <v>39</v>
      </c>
      <c r="AX1586" s="14" t="s">
        <v>78</v>
      </c>
      <c r="AY1586" s="255" t="s">
        <v>141</v>
      </c>
    </row>
    <row r="1587" s="13" customFormat="1">
      <c r="A1587" s="13"/>
      <c r="B1587" s="234"/>
      <c r="C1587" s="235"/>
      <c r="D1587" s="236" t="s">
        <v>153</v>
      </c>
      <c r="E1587" s="237" t="s">
        <v>32</v>
      </c>
      <c r="F1587" s="238" t="s">
        <v>191</v>
      </c>
      <c r="G1587" s="235"/>
      <c r="H1587" s="237" t="s">
        <v>32</v>
      </c>
      <c r="I1587" s="239"/>
      <c r="J1587" s="235"/>
      <c r="K1587" s="235"/>
      <c r="L1587" s="240"/>
      <c r="M1587" s="241"/>
      <c r="N1587" s="242"/>
      <c r="O1587" s="242"/>
      <c r="P1587" s="242"/>
      <c r="Q1587" s="242"/>
      <c r="R1587" s="242"/>
      <c r="S1587" s="242"/>
      <c r="T1587" s="243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44" t="s">
        <v>153</v>
      </c>
      <c r="AU1587" s="244" t="s">
        <v>87</v>
      </c>
      <c r="AV1587" s="13" t="s">
        <v>85</v>
      </c>
      <c r="AW1587" s="13" t="s">
        <v>39</v>
      </c>
      <c r="AX1587" s="13" t="s">
        <v>78</v>
      </c>
      <c r="AY1587" s="244" t="s">
        <v>141</v>
      </c>
    </row>
    <row r="1588" s="13" customFormat="1">
      <c r="A1588" s="13"/>
      <c r="B1588" s="234"/>
      <c r="C1588" s="235"/>
      <c r="D1588" s="236" t="s">
        <v>153</v>
      </c>
      <c r="E1588" s="237" t="s">
        <v>32</v>
      </c>
      <c r="F1588" s="238" t="s">
        <v>186</v>
      </c>
      <c r="G1588" s="235"/>
      <c r="H1588" s="237" t="s">
        <v>32</v>
      </c>
      <c r="I1588" s="239"/>
      <c r="J1588" s="235"/>
      <c r="K1588" s="235"/>
      <c r="L1588" s="240"/>
      <c r="M1588" s="241"/>
      <c r="N1588" s="242"/>
      <c r="O1588" s="242"/>
      <c r="P1588" s="242"/>
      <c r="Q1588" s="242"/>
      <c r="R1588" s="242"/>
      <c r="S1588" s="242"/>
      <c r="T1588" s="243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44" t="s">
        <v>153</v>
      </c>
      <c r="AU1588" s="244" t="s">
        <v>87</v>
      </c>
      <c r="AV1588" s="13" t="s">
        <v>85</v>
      </c>
      <c r="AW1588" s="13" t="s">
        <v>39</v>
      </c>
      <c r="AX1588" s="13" t="s">
        <v>78</v>
      </c>
      <c r="AY1588" s="244" t="s">
        <v>141</v>
      </c>
    </row>
    <row r="1589" s="14" customFormat="1">
      <c r="A1589" s="14"/>
      <c r="B1589" s="245"/>
      <c r="C1589" s="246"/>
      <c r="D1589" s="236" t="s">
        <v>153</v>
      </c>
      <c r="E1589" s="247" t="s">
        <v>32</v>
      </c>
      <c r="F1589" s="248" t="s">
        <v>1274</v>
      </c>
      <c r="G1589" s="246"/>
      <c r="H1589" s="249">
        <v>24.527999999999999</v>
      </c>
      <c r="I1589" s="250"/>
      <c r="J1589" s="246"/>
      <c r="K1589" s="246"/>
      <c r="L1589" s="251"/>
      <c r="M1589" s="252"/>
      <c r="N1589" s="253"/>
      <c r="O1589" s="253"/>
      <c r="P1589" s="253"/>
      <c r="Q1589" s="253"/>
      <c r="R1589" s="253"/>
      <c r="S1589" s="253"/>
      <c r="T1589" s="254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5" t="s">
        <v>153</v>
      </c>
      <c r="AU1589" s="255" t="s">
        <v>87</v>
      </c>
      <c r="AV1589" s="14" t="s">
        <v>87</v>
      </c>
      <c r="AW1589" s="14" t="s">
        <v>39</v>
      </c>
      <c r="AX1589" s="14" t="s">
        <v>78</v>
      </c>
      <c r="AY1589" s="255" t="s">
        <v>141</v>
      </c>
    </row>
    <row r="1590" s="15" customFormat="1">
      <c r="A1590" s="15"/>
      <c r="B1590" s="256"/>
      <c r="C1590" s="257"/>
      <c r="D1590" s="236" t="s">
        <v>153</v>
      </c>
      <c r="E1590" s="258" t="s">
        <v>32</v>
      </c>
      <c r="F1590" s="259" t="s">
        <v>223</v>
      </c>
      <c r="G1590" s="257"/>
      <c r="H1590" s="260">
        <v>559.01999999999998</v>
      </c>
      <c r="I1590" s="261"/>
      <c r="J1590" s="257"/>
      <c r="K1590" s="257"/>
      <c r="L1590" s="262"/>
      <c r="M1590" s="263"/>
      <c r="N1590" s="264"/>
      <c r="O1590" s="264"/>
      <c r="P1590" s="264"/>
      <c r="Q1590" s="264"/>
      <c r="R1590" s="264"/>
      <c r="S1590" s="264"/>
      <c r="T1590" s="265"/>
      <c r="U1590" s="15"/>
      <c r="V1590" s="15"/>
      <c r="W1590" s="15"/>
      <c r="X1590" s="15"/>
      <c r="Y1590" s="15"/>
      <c r="Z1590" s="15"/>
      <c r="AA1590" s="15"/>
      <c r="AB1590" s="15"/>
      <c r="AC1590" s="15"/>
      <c r="AD1590" s="15"/>
      <c r="AE1590" s="15"/>
      <c r="AT1590" s="266" t="s">
        <v>153</v>
      </c>
      <c r="AU1590" s="266" t="s">
        <v>87</v>
      </c>
      <c r="AV1590" s="15" t="s">
        <v>149</v>
      </c>
      <c r="AW1590" s="15" t="s">
        <v>39</v>
      </c>
      <c r="AX1590" s="15" t="s">
        <v>85</v>
      </c>
      <c r="AY1590" s="266" t="s">
        <v>141</v>
      </c>
    </row>
    <row r="1591" s="2" customFormat="1" ht="16.5" customHeight="1">
      <c r="A1591" s="42"/>
      <c r="B1591" s="43"/>
      <c r="C1591" s="216" t="s">
        <v>1292</v>
      </c>
      <c r="D1591" s="216" t="s">
        <v>144</v>
      </c>
      <c r="E1591" s="217" t="s">
        <v>1293</v>
      </c>
      <c r="F1591" s="218" t="s">
        <v>1294</v>
      </c>
      <c r="G1591" s="219" t="s">
        <v>147</v>
      </c>
      <c r="H1591" s="220">
        <v>559.01999999999998</v>
      </c>
      <c r="I1591" s="221"/>
      <c r="J1591" s="222">
        <f>ROUND(I1591*H1591,2)</f>
        <v>0</v>
      </c>
      <c r="K1591" s="218" t="s">
        <v>148</v>
      </c>
      <c r="L1591" s="48"/>
      <c r="M1591" s="223" t="s">
        <v>32</v>
      </c>
      <c r="N1591" s="224" t="s">
        <v>49</v>
      </c>
      <c r="O1591" s="88"/>
      <c r="P1591" s="225">
        <f>O1591*H1591</f>
        <v>0</v>
      </c>
      <c r="Q1591" s="225">
        <v>0.00020000000000000001</v>
      </c>
      <c r="R1591" s="225">
        <f>Q1591*H1591</f>
        <v>0.111804</v>
      </c>
      <c r="S1591" s="225">
        <v>0</v>
      </c>
      <c r="T1591" s="226">
        <f>S1591*H1591</f>
        <v>0</v>
      </c>
      <c r="U1591" s="42"/>
      <c r="V1591" s="42"/>
      <c r="W1591" s="42"/>
      <c r="X1591" s="42"/>
      <c r="Y1591" s="42"/>
      <c r="Z1591" s="42"/>
      <c r="AA1591" s="42"/>
      <c r="AB1591" s="42"/>
      <c r="AC1591" s="42"/>
      <c r="AD1591" s="42"/>
      <c r="AE1591" s="42"/>
      <c r="AR1591" s="227" t="s">
        <v>355</v>
      </c>
      <c r="AT1591" s="227" t="s">
        <v>144</v>
      </c>
      <c r="AU1591" s="227" t="s">
        <v>87</v>
      </c>
      <c r="AY1591" s="20" t="s">
        <v>141</v>
      </c>
      <c r="BE1591" s="228">
        <f>IF(N1591="základní",J1591,0)</f>
        <v>0</v>
      </c>
      <c r="BF1591" s="228">
        <f>IF(N1591="snížená",J1591,0)</f>
        <v>0</v>
      </c>
      <c r="BG1591" s="228">
        <f>IF(N1591="zákl. přenesená",J1591,0)</f>
        <v>0</v>
      </c>
      <c r="BH1591" s="228">
        <f>IF(N1591="sníž. přenesená",J1591,0)</f>
        <v>0</v>
      </c>
      <c r="BI1591" s="228">
        <f>IF(N1591="nulová",J1591,0)</f>
        <v>0</v>
      </c>
      <c r="BJ1591" s="20" t="s">
        <v>85</v>
      </c>
      <c r="BK1591" s="228">
        <f>ROUND(I1591*H1591,2)</f>
        <v>0</v>
      </c>
      <c r="BL1591" s="20" t="s">
        <v>355</v>
      </c>
      <c r="BM1591" s="227" t="s">
        <v>1295</v>
      </c>
    </row>
    <row r="1592" s="2" customFormat="1">
      <c r="A1592" s="42"/>
      <c r="B1592" s="43"/>
      <c r="C1592" s="44"/>
      <c r="D1592" s="229" t="s">
        <v>151</v>
      </c>
      <c r="E1592" s="44"/>
      <c r="F1592" s="230" t="s">
        <v>1296</v>
      </c>
      <c r="G1592" s="44"/>
      <c r="H1592" s="44"/>
      <c r="I1592" s="231"/>
      <c r="J1592" s="44"/>
      <c r="K1592" s="44"/>
      <c r="L1592" s="48"/>
      <c r="M1592" s="232"/>
      <c r="N1592" s="233"/>
      <c r="O1592" s="88"/>
      <c r="P1592" s="88"/>
      <c r="Q1592" s="88"/>
      <c r="R1592" s="88"/>
      <c r="S1592" s="88"/>
      <c r="T1592" s="89"/>
      <c r="U1592" s="42"/>
      <c r="V1592" s="42"/>
      <c r="W1592" s="42"/>
      <c r="X1592" s="42"/>
      <c r="Y1592" s="42"/>
      <c r="Z1592" s="42"/>
      <c r="AA1592" s="42"/>
      <c r="AB1592" s="42"/>
      <c r="AC1592" s="42"/>
      <c r="AD1592" s="42"/>
      <c r="AE1592" s="42"/>
      <c r="AT1592" s="20" t="s">
        <v>151</v>
      </c>
      <c r="AU1592" s="20" t="s">
        <v>87</v>
      </c>
    </row>
    <row r="1593" s="13" customFormat="1">
      <c r="A1593" s="13"/>
      <c r="B1593" s="234"/>
      <c r="C1593" s="235"/>
      <c r="D1593" s="236" t="s">
        <v>153</v>
      </c>
      <c r="E1593" s="237" t="s">
        <v>32</v>
      </c>
      <c r="F1593" s="238" t="s">
        <v>1297</v>
      </c>
      <c r="G1593" s="235"/>
      <c r="H1593" s="237" t="s">
        <v>32</v>
      </c>
      <c r="I1593" s="239"/>
      <c r="J1593" s="235"/>
      <c r="K1593" s="235"/>
      <c r="L1593" s="240"/>
      <c r="M1593" s="241"/>
      <c r="N1593" s="242"/>
      <c r="O1593" s="242"/>
      <c r="P1593" s="242"/>
      <c r="Q1593" s="242"/>
      <c r="R1593" s="242"/>
      <c r="S1593" s="242"/>
      <c r="T1593" s="243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44" t="s">
        <v>153</v>
      </c>
      <c r="AU1593" s="244" t="s">
        <v>87</v>
      </c>
      <c r="AV1593" s="13" t="s">
        <v>85</v>
      </c>
      <c r="AW1593" s="13" t="s">
        <v>39</v>
      </c>
      <c r="AX1593" s="13" t="s">
        <v>78</v>
      </c>
      <c r="AY1593" s="244" t="s">
        <v>141</v>
      </c>
    </row>
    <row r="1594" s="14" customFormat="1">
      <c r="A1594" s="14"/>
      <c r="B1594" s="245"/>
      <c r="C1594" s="246"/>
      <c r="D1594" s="236" t="s">
        <v>153</v>
      </c>
      <c r="E1594" s="247" t="s">
        <v>32</v>
      </c>
      <c r="F1594" s="248" t="s">
        <v>1298</v>
      </c>
      <c r="G1594" s="246"/>
      <c r="H1594" s="249">
        <v>559.01999999999998</v>
      </c>
      <c r="I1594" s="250"/>
      <c r="J1594" s="246"/>
      <c r="K1594" s="246"/>
      <c r="L1594" s="251"/>
      <c r="M1594" s="288"/>
      <c r="N1594" s="289"/>
      <c r="O1594" s="289"/>
      <c r="P1594" s="289"/>
      <c r="Q1594" s="289"/>
      <c r="R1594" s="289"/>
      <c r="S1594" s="289"/>
      <c r="T1594" s="290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5" t="s">
        <v>153</v>
      </c>
      <c r="AU1594" s="255" t="s">
        <v>87</v>
      </c>
      <c r="AV1594" s="14" t="s">
        <v>87</v>
      </c>
      <c r="AW1594" s="14" t="s">
        <v>39</v>
      </c>
      <c r="AX1594" s="14" t="s">
        <v>85</v>
      </c>
      <c r="AY1594" s="255" t="s">
        <v>141</v>
      </c>
    </row>
    <row r="1595" s="2" customFormat="1" ht="6.96" customHeight="1">
      <c r="A1595" s="42"/>
      <c r="B1595" s="63"/>
      <c r="C1595" s="64"/>
      <c r="D1595" s="64"/>
      <c r="E1595" s="64"/>
      <c r="F1595" s="64"/>
      <c r="G1595" s="64"/>
      <c r="H1595" s="64"/>
      <c r="I1595" s="64"/>
      <c r="J1595" s="64"/>
      <c r="K1595" s="64"/>
      <c r="L1595" s="48"/>
      <c r="M1595" s="42"/>
      <c r="O1595" s="42"/>
      <c r="P1595" s="42"/>
      <c r="Q1595" s="42"/>
      <c r="R1595" s="42"/>
      <c r="S1595" s="42"/>
      <c r="T1595" s="42"/>
      <c r="U1595" s="42"/>
      <c r="V1595" s="42"/>
      <c r="W1595" s="42"/>
      <c r="X1595" s="42"/>
      <c r="Y1595" s="42"/>
      <c r="Z1595" s="42"/>
      <c r="AA1595" s="42"/>
      <c r="AB1595" s="42"/>
      <c r="AC1595" s="42"/>
      <c r="AD1595" s="42"/>
      <c r="AE1595" s="42"/>
    </row>
  </sheetData>
  <sheetProtection sheet="1" autoFilter="0" formatColumns="0" formatRows="0" objects="1" scenarios="1" spinCount="100000" saltValue="jSN22xLwXX/Ggbf1JNKPwfKmOn1L9pR69c716JkpJdtxhTlIfGeaMEPlzp19nCsT0h6jPgqI9Bkx69VI90YnpQ==" hashValue="XjJrw/Eoe+RYi9KUpyxmGH4ihGeLjQWvSXt9B7kJdbhlmOnZmNtyWN6j3ywMPNMYCfHFcpWgBwuFuXuM/VU+8A==" algorithmName="SHA-512" password="CC35"/>
  <autoFilter ref="C102:K15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7" r:id="rId1" display="https://podminky.urs.cz/item/CS_URS_2023_01/612131101"/>
    <hyperlink ref="F206" r:id="rId2" display="https://podminky.urs.cz/item/CS_URS_2023_01/619991001"/>
    <hyperlink ref="F210" r:id="rId3" display="https://podminky.urs.cz/item/CS_URS_2023_01/619991011"/>
    <hyperlink ref="F214" r:id="rId4" display="https://podminky.urs.cz/item/CS_URS_2023_01/619991011"/>
    <hyperlink ref="F221" r:id="rId5" display="https://podminky.urs.cz/item/CS_URS_2023_01/612325302"/>
    <hyperlink ref="F320" r:id="rId6" display="https://podminky.urs.cz/item/CS_URS_2023_01/619995001"/>
    <hyperlink ref="F423" r:id="rId7" display="https://podminky.urs.cz/item/CS_URS_2023_01/622221031"/>
    <hyperlink ref="F441" r:id="rId8" display="https://podminky.urs.cz/item/CS_URS_2023_01/622252001"/>
    <hyperlink ref="F449" r:id="rId9" display="https://podminky.urs.cz/item/CS_URS_2023_01/622252002"/>
    <hyperlink ref="F473" r:id="rId10" display="https://podminky.urs.cz/item/CS_URS_2023_01/622131121"/>
    <hyperlink ref="F477" r:id="rId11" display="https://podminky.urs.cz/item/CS_URS_2023_01/622511012"/>
    <hyperlink ref="F481" r:id="rId12" display="https://podminky.urs.cz/item/CS_URS_2023_01/622R25223"/>
    <hyperlink ref="F487" r:id="rId13" display="https://podminky.urs.cz/item/CS_URS_2023_01/632451022"/>
    <hyperlink ref="F492" r:id="rId14" display="https://podminky.urs.cz/item/CS_URS_2023_01/949101112"/>
    <hyperlink ref="F497" r:id="rId15" display="https://podminky.urs.cz/item/CS_URS_2023_01/952901111"/>
    <hyperlink ref="F515" r:id="rId16" display="https://podminky.urs.cz/item/CS_URS_2023_01/952902611"/>
    <hyperlink ref="F542" r:id="rId17" display="https://podminky.urs.cz/item/CS_URS_2023_01/952903001"/>
    <hyperlink ref="F550" r:id="rId18" display="https://podminky.urs.cz/item/CS_URS_2023_01/962032231"/>
    <hyperlink ref="F556" r:id="rId19" display="https://podminky.urs.cz/item/CS_URS_2023_01/967031733"/>
    <hyperlink ref="F567" r:id="rId20" display="https://podminky.urs.cz/item/CS_URS_2023_01/968062354"/>
    <hyperlink ref="F580" r:id="rId21" display="https://podminky.urs.cz/item/CS_URS_2023_01/968062355"/>
    <hyperlink ref="F586" r:id="rId22" display="https://podminky.urs.cz/item/CS_URS_2023_01/968062356"/>
    <hyperlink ref="F606" r:id="rId23" display="https://podminky.urs.cz/item/CS_URS_2023_01/968062357"/>
    <hyperlink ref="F614" r:id="rId24" display="https://podminky.urs.cz/item/CS_URS_2023_01/968062559"/>
    <hyperlink ref="F619" r:id="rId25" display="https://podminky.urs.cz/item/CS_URS_2023_01/968062374"/>
    <hyperlink ref="F644" r:id="rId26" display="https://podminky.urs.cz/item/CS_URS_2023_01/968062375"/>
    <hyperlink ref="F653" r:id="rId27" display="https://podminky.urs.cz/item/CS_URS_2023_01/968062376"/>
    <hyperlink ref="F688" r:id="rId28" display="https://podminky.urs.cz/item/CS_URS_2023_01/968062377"/>
    <hyperlink ref="F694" r:id="rId29" display="https://podminky.urs.cz/item/CS_URS_2023_01/971033651"/>
    <hyperlink ref="F699" r:id="rId30" display="https://podminky.urs.cz/item/CS_URS_2023_01/971033691"/>
    <hyperlink ref="F704" r:id="rId31" display="https://podminky.urs.cz/item/CS_URS_2023_01/978013191"/>
    <hyperlink ref="F803" r:id="rId32" display="https://podminky.urs.cz/item/CS_URS_2023_01/997013217"/>
    <hyperlink ref="F805" r:id="rId33" display="https://podminky.urs.cz/item/CS_URS_2023_01/997013219"/>
    <hyperlink ref="F808" r:id="rId34" display="https://podminky.urs.cz/item/CS_URS_2023_01/997221611"/>
    <hyperlink ref="F810" r:id="rId35" display="https://podminky.urs.cz/item/CS_URS_2023_01/997013501"/>
    <hyperlink ref="F812" r:id="rId36" display="https://podminky.urs.cz/item/CS_URS_2023_01/997013509"/>
    <hyperlink ref="F815" r:id="rId37" display="https://podminky.urs.cz/item/CS_URS_2023_01/997013631"/>
    <hyperlink ref="F818" r:id="rId38" display="https://podminky.urs.cz/item/CS_URS_2023_01/998018003"/>
    <hyperlink ref="F822" r:id="rId39" display="https://podminky.urs.cz/item/CS_URS_2023_01/713121111"/>
    <hyperlink ref="F884" r:id="rId40" display="https://podminky.urs.cz/item/CS_URS_2023_01/713132311"/>
    <hyperlink ref="F895" r:id="rId41" display="https://podminky.urs.cz/item/CS_URS_2023_01/998713103"/>
    <hyperlink ref="F897" r:id="rId42" display="https://podminky.urs.cz/item/CS_URS_2023_01/998713181"/>
    <hyperlink ref="F900" r:id="rId43" display="https://podminky.urs.cz/item/CS_URS_2023_01/762431210"/>
    <hyperlink ref="F911" r:id="rId44" display="https://podminky.urs.cz/item/CS_URS_2023_01/762439001"/>
    <hyperlink ref="F925" r:id="rId45" display="https://podminky.urs.cz/item/CS_URS_2023_01/762495000"/>
    <hyperlink ref="F929" r:id="rId46" display="https://podminky.urs.cz/item/CS_URS_2023_01/762813115"/>
    <hyperlink ref="F962" r:id="rId47" display="https://podminky.urs.cz/item/CS_URS_2023_01/762822110"/>
    <hyperlink ref="F972" r:id="rId48" display="https://podminky.urs.cz/item/CS_URS_2023_01/762895000"/>
    <hyperlink ref="F997" r:id="rId49" display="https://podminky.urs.cz/item/CS_URS_2023_01/998762103"/>
    <hyperlink ref="F999" r:id="rId50" display="https://podminky.urs.cz/item/CS_URS_2023_01/998762181"/>
    <hyperlink ref="F1002" r:id="rId51" display="https://podminky.urs.cz/item/CS_URS_2023_01/763131621"/>
    <hyperlink ref="F1014" r:id="rId52" display="https://podminky.urs.cz/item/CS_URS_2023_01/763131714"/>
    <hyperlink ref="F1019" r:id="rId53" display="https://podminky.urs.cz/item/CS_URS_2023_01/763131751"/>
    <hyperlink ref="F1027" r:id="rId54" display="https://podminky.urs.cz/item/CS_URS_2023_01/763131752"/>
    <hyperlink ref="F1035" r:id="rId55" display="https://podminky.urs.cz/item/CS_URS_2023_01/998763303"/>
    <hyperlink ref="F1037" r:id="rId56" display="https://podminky.urs.cz/item/CS_URS_2023_01/998763381"/>
    <hyperlink ref="F1040" r:id="rId57" display="https://podminky.urs.cz/item/CS_URS_2023_01/764002851"/>
    <hyperlink ref="F1044" r:id="rId58" display="https://podminky.urs.cz/item/CS_URS_2023_01/764246403"/>
    <hyperlink ref="F1049" r:id="rId59" display="https://podminky.urs.cz/item/CS_URS_2023_01/764246404"/>
    <hyperlink ref="F1117" r:id="rId60" display="https://podminky.urs.cz/item/CS_URS_2023_01/998764103"/>
    <hyperlink ref="F1119" r:id="rId61" display="https://podminky.urs.cz/item/CS_URS_2023_01/998764181"/>
    <hyperlink ref="F1122" r:id="rId62" display="https://podminky.urs.cz/item/CS_URS_2023_01/766441811"/>
    <hyperlink ref="F1132" r:id="rId63" display="https://podminky.urs.cz/item/CS_URS_2023_01/766441821"/>
    <hyperlink ref="F1142" r:id="rId64" display="https://podminky.urs.cz/item/CS_URS_2023_01/766441812"/>
    <hyperlink ref="F1152" r:id="rId65" display="https://podminky.urs.cz/item/CS_URS_2023_01/766441822"/>
    <hyperlink ref="F1162" r:id="rId66" display="https://podminky.urs.cz/item/CS_URS_2023_01/766694116"/>
    <hyperlink ref="F1203" r:id="rId67" display="https://podminky.urs.cz/item/CS_URS_2023_01/766694126"/>
    <hyperlink ref="F1242" r:id="rId68" display="https://podminky.urs.cz/item/CS_URS_2023_01/766621621"/>
    <hyperlink ref="F1250" r:id="rId69" display="https://podminky.urs.cz/item/CS_URS_2023_01/766621622"/>
    <hyperlink ref="F1296" r:id="rId70" display="https://podminky.urs.cz/item/CS_URS_2023_01/766621211"/>
    <hyperlink ref="F1311" r:id="rId71" display="https://podminky.urs.cz/item/CS_URS_2023_01/766621202"/>
    <hyperlink ref="F1380" r:id="rId72" display="https://podminky.urs.cz/item/CS_URS_2023_01/766621213"/>
    <hyperlink ref="F1388" r:id="rId73" display="https://podminky.urs.cz/item/CS_URS_2023_01/766621436"/>
    <hyperlink ref="F1401" r:id="rId74" display="https://podminky.urs.cz/item/CS_URS_2023_01/766621111"/>
    <hyperlink ref="F1409" r:id="rId75" display="https://podminky.urs.cz/item/CS_URS_2023_01/766621112"/>
    <hyperlink ref="F1458" r:id="rId76" display="https://podminky.urs.cz/item/CS_URS_2023_01/766621437"/>
    <hyperlink ref="F1472" r:id="rId77" display="https://podminky.urs.cz/item/CS_URS_2023_01/766691911"/>
    <hyperlink ref="F1478" r:id="rId78" display="https://podminky.urs.cz/item/CS_URS_2023_01/998766103"/>
    <hyperlink ref="F1480" r:id="rId79" display="https://podminky.urs.cz/item/CS_URS_2023_01/998766181"/>
    <hyperlink ref="F1483" r:id="rId80" display="https://podminky.urs.cz/item/CS_URS_2023_01/783213021"/>
    <hyperlink ref="F1494" r:id="rId81" display="https://podminky.urs.cz/item/CS_URS_2023_01/784211101"/>
    <hyperlink ref="F1592" r:id="rId82" display="https://podminky.urs.cz/item/CS_URS_2023_01/78418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87</v>
      </c>
    </row>
    <row r="4" s="1" customFormat="1" ht="24.96" customHeight="1">
      <c r="B4" s="23"/>
      <c r="D4" s="144" t="s">
        <v>99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71000 Admin.budova kurie,Biskupské nám.2, Olomouc</v>
      </c>
      <c r="F7" s="146"/>
      <c r="G7" s="146"/>
      <c r="H7" s="146"/>
      <c r="L7" s="23"/>
    </row>
    <row r="8" s="1" customFormat="1" ht="12" customHeight="1">
      <c r="B8" s="23"/>
      <c r="D8" s="146" t="s">
        <v>100</v>
      </c>
      <c r="L8" s="23"/>
    </row>
    <row r="9" s="2" customFormat="1" ht="16.5" customHeight="1">
      <c r="A9" s="42"/>
      <c r="B9" s="48"/>
      <c r="C9" s="42"/>
      <c r="D9" s="42"/>
      <c r="E9" s="147" t="s">
        <v>1299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102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1300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32</v>
      </c>
      <c r="G13" s="42"/>
      <c r="H13" s="42"/>
      <c r="I13" s="146" t="s">
        <v>20</v>
      </c>
      <c r="J13" s="137" t="s">
        <v>32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5. 3. 2024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32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33</v>
      </c>
      <c r="F17" s="42"/>
      <c r="G17" s="42"/>
      <c r="H17" s="42"/>
      <c r="I17" s="146" t="s">
        <v>34</v>
      </c>
      <c r="J17" s="137" t="s">
        <v>32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35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37</v>
      </c>
      <c r="E22" s="42"/>
      <c r="F22" s="42"/>
      <c r="G22" s="42"/>
      <c r="H22" s="42"/>
      <c r="I22" s="146" t="s">
        <v>31</v>
      </c>
      <c r="J22" s="137" t="s">
        <v>32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38</v>
      </c>
      <c r="F23" s="42"/>
      <c r="G23" s="42"/>
      <c r="H23" s="42"/>
      <c r="I23" s="146" t="s">
        <v>34</v>
      </c>
      <c r="J23" s="137" t="s">
        <v>32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40</v>
      </c>
      <c r="E25" s="42"/>
      <c r="F25" s="42"/>
      <c r="G25" s="42"/>
      <c r="H25" s="42"/>
      <c r="I25" s="146" t="s">
        <v>31</v>
      </c>
      <c r="J25" s="137" t="str">
        <f>IF('Rekapitulace stavby'!AN19="","",'Rekapitulace stavby'!AN19)</f>
        <v/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tr">
        <f>IF('Rekapitulace stavby'!E20="","",'Rekapitulace stavby'!E20)</f>
        <v xml:space="preserve"> </v>
      </c>
      <c r="F26" s="42"/>
      <c r="G26" s="42"/>
      <c r="H26" s="42"/>
      <c r="I26" s="146" t="s">
        <v>34</v>
      </c>
      <c r="J26" s="137" t="str">
        <f>IF('Rekapitulace stavby'!AN20="","",'Rekapitulace stavby'!AN20)</f>
        <v/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42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47.25" customHeight="1">
      <c r="A29" s="151"/>
      <c r="B29" s="152"/>
      <c r="C29" s="151"/>
      <c r="D29" s="151"/>
      <c r="E29" s="153" t="s">
        <v>43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44</v>
      </c>
      <c r="E32" s="42"/>
      <c r="F32" s="42"/>
      <c r="G32" s="42"/>
      <c r="H32" s="42"/>
      <c r="I32" s="42"/>
      <c r="J32" s="157">
        <f>ROUND(J86,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46</v>
      </c>
      <c r="G34" s="42"/>
      <c r="H34" s="42"/>
      <c r="I34" s="158" t="s">
        <v>45</v>
      </c>
      <c r="J34" s="158" t="s">
        <v>47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48</v>
      </c>
      <c r="E35" s="146" t="s">
        <v>49</v>
      </c>
      <c r="F35" s="160">
        <f>ROUND((SUM(BE86:BE96)),  2)</f>
        <v>0</v>
      </c>
      <c r="G35" s="42"/>
      <c r="H35" s="42"/>
      <c r="I35" s="161">
        <v>0.20999999999999999</v>
      </c>
      <c r="J35" s="160">
        <f>ROUND(((SUM(BE86:BE96))*I35),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50</v>
      </c>
      <c r="F36" s="160">
        <f>ROUND((SUM(BF86:BF96)),  2)</f>
        <v>0</v>
      </c>
      <c r="G36" s="42"/>
      <c r="H36" s="42"/>
      <c r="I36" s="161">
        <v>0.14999999999999999</v>
      </c>
      <c r="J36" s="160">
        <f>ROUND(((SUM(BF86:BF96))*I36),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51</v>
      </c>
      <c r="F37" s="160">
        <f>ROUND((SUM(BG86:BG96)),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52</v>
      </c>
      <c r="F38" s="160">
        <f>ROUND((SUM(BH86:BH96)),  2)</f>
        <v>0</v>
      </c>
      <c r="G38" s="42"/>
      <c r="H38" s="42"/>
      <c r="I38" s="161">
        <v>0.14999999999999999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53</v>
      </c>
      <c r="F39" s="160">
        <f>ROUND((SUM(BI86:BI96)),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54</v>
      </c>
      <c r="E41" s="164"/>
      <c r="F41" s="164"/>
      <c r="G41" s="165" t="s">
        <v>55</v>
      </c>
      <c r="H41" s="166" t="s">
        <v>56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104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71000 Admin.budova kurie,Biskupské nám.2, Olomouc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1299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102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VRN.1 - Vedlejší rozpočtové náklady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Olomouc</v>
      </c>
      <c r="G56" s="44"/>
      <c r="H56" s="44"/>
      <c r="I56" s="35" t="s">
        <v>24</v>
      </c>
      <c r="J56" s="76" t="str">
        <f>IF(J14="","",J14)</f>
        <v>5. 3. 2024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40.05" customHeight="1">
      <c r="A58" s="42"/>
      <c r="B58" s="43"/>
      <c r="C58" s="35" t="s">
        <v>30</v>
      </c>
      <c r="D58" s="44"/>
      <c r="E58" s="44"/>
      <c r="F58" s="30" t="str">
        <f>E17</f>
        <v>Arcibiskupství olomoucké,Wurmova 562/9,Olomouc</v>
      </c>
      <c r="G58" s="44"/>
      <c r="H58" s="44"/>
      <c r="I58" s="35" t="s">
        <v>37</v>
      </c>
      <c r="J58" s="40" t="str">
        <f>E23</f>
        <v xml:space="preserve">Ing.arch Otto Schneider ,Wellnerova 7,  Olomouc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5" t="s">
        <v>35</v>
      </c>
      <c r="D59" s="44"/>
      <c r="E59" s="44"/>
      <c r="F59" s="30" t="str">
        <f>IF(E20="","",E20)</f>
        <v>Vyplň údaj</v>
      </c>
      <c r="G59" s="44"/>
      <c r="H59" s="44"/>
      <c r="I59" s="35" t="s">
        <v>40</v>
      </c>
      <c r="J59" s="40" t="str">
        <f>E26</f>
        <v xml:space="preserve"> 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105</v>
      </c>
      <c r="D61" s="175"/>
      <c r="E61" s="175"/>
      <c r="F61" s="175"/>
      <c r="G61" s="175"/>
      <c r="H61" s="175"/>
      <c r="I61" s="175"/>
      <c r="J61" s="176" t="s">
        <v>106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76</v>
      </c>
      <c r="D63" s="44"/>
      <c r="E63" s="44"/>
      <c r="F63" s="44"/>
      <c r="G63" s="44"/>
      <c r="H63" s="44"/>
      <c r="I63" s="44"/>
      <c r="J63" s="106">
        <f>J86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107</v>
      </c>
    </row>
    <row r="64" s="9" customFormat="1" ht="24.96" customHeight="1">
      <c r="A64" s="9"/>
      <c r="B64" s="178"/>
      <c r="C64" s="179"/>
      <c r="D64" s="180" t="s">
        <v>1301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2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48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6" s="2" customFormat="1" ht="6.96" customHeight="1">
      <c r="A66" s="42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4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70" s="2" customFormat="1" ht="6.96" customHeight="1">
      <c r="A70" s="42"/>
      <c r="B70" s="65"/>
      <c r="C70" s="66"/>
      <c r="D70" s="66"/>
      <c r="E70" s="66"/>
      <c r="F70" s="66"/>
      <c r="G70" s="66"/>
      <c r="H70" s="66"/>
      <c r="I70" s="66"/>
      <c r="J70" s="66"/>
      <c r="K70" s="66"/>
      <c r="L70" s="14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24.96" customHeight="1">
      <c r="A71" s="42"/>
      <c r="B71" s="43"/>
      <c r="C71" s="26" t="s">
        <v>126</v>
      </c>
      <c r="D71" s="44"/>
      <c r="E71" s="44"/>
      <c r="F71" s="44"/>
      <c r="G71" s="44"/>
      <c r="H71" s="44"/>
      <c r="I71" s="44"/>
      <c r="J71" s="44"/>
      <c r="K71" s="44"/>
      <c r="L71" s="14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6.96" customHeight="1">
      <c r="A72" s="42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14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2" customHeight="1">
      <c r="A73" s="42"/>
      <c r="B73" s="43"/>
      <c r="C73" s="35" t="s">
        <v>16</v>
      </c>
      <c r="D73" s="44"/>
      <c r="E73" s="44"/>
      <c r="F73" s="44"/>
      <c r="G73" s="44"/>
      <c r="H73" s="44"/>
      <c r="I73" s="44"/>
      <c r="J73" s="44"/>
      <c r="K73" s="4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6.5" customHeight="1">
      <c r="A74" s="42"/>
      <c r="B74" s="43"/>
      <c r="C74" s="44"/>
      <c r="D74" s="44"/>
      <c r="E74" s="173" t="str">
        <f>E7</f>
        <v>71000 Admin.budova kurie,Biskupské nám.2, Olomouc</v>
      </c>
      <c r="F74" s="35"/>
      <c r="G74" s="35"/>
      <c r="H74" s="35"/>
      <c r="I74" s="44"/>
      <c r="J74" s="44"/>
      <c r="K74" s="44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1" customFormat="1" ht="12" customHeight="1">
      <c r="B75" s="24"/>
      <c r="C75" s="35" t="s">
        <v>100</v>
      </c>
      <c r="D75" s="25"/>
      <c r="E75" s="25"/>
      <c r="F75" s="25"/>
      <c r="G75" s="25"/>
      <c r="H75" s="25"/>
      <c r="I75" s="25"/>
      <c r="J75" s="25"/>
      <c r="K75" s="25"/>
      <c r="L75" s="23"/>
    </row>
    <row r="76" s="2" customFormat="1" ht="16.5" customHeight="1">
      <c r="A76" s="42"/>
      <c r="B76" s="43"/>
      <c r="C76" s="44"/>
      <c r="D76" s="44"/>
      <c r="E76" s="173" t="s">
        <v>1299</v>
      </c>
      <c r="F76" s="44"/>
      <c r="G76" s="44"/>
      <c r="H76" s="44"/>
      <c r="I76" s="44"/>
      <c r="J76" s="44"/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102</v>
      </c>
      <c r="D77" s="44"/>
      <c r="E77" s="44"/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6.5" customHeight="1">
      <c r="A78" s="42"/>
      <c r="B78" s="43"/>
      <c r="C78" s="44"/>
      <c r="D78" s="44"/>
      <c r="E78" s="73" t="str">
        <f>E11</f>
        <v>VRN.1 - Vedlejší rozpočtové náklady</v>
      </c>
      <c r="F78" s="44"/>
      <c r="G78" s="44"/>
      <c r="H78" s="44"/>
      <c r="I78" s="44"/>
      <c r="J78" s="44"/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2" customHeight="1">
      <c r="A80" s="42"/>
      <c r="B80" s="43"/>
      <c r="C80" s="35" t="s">
        <v>22</v>
      </c>
      <c r="D80" s="44"/>
      <c r="E80" s="44"/>
      <c r="F80" s="30" t="str">
        <f>F14</f>
        <v>Olomouc</v>
      </c>
      <c r="G80" s="44"/>
      <c r="H80" s="44"/>
      <c r="I80" s="35" t="s">
        <v>24</v>
      </c>
      <c r="J80" s="76" t="str">
        <f>IF(J14="","",J14)</f>
        <v>5. 3. 2024</v>
      </c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6.96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40.05" customHeight="1">
      <c r="A82" s="42"/>
      <c r="B82" s="43"/>
      <c r="C82" s="35" t="s">
        <v>30</v>
      </c>
      <c r="D82" s="44"/>
      <c r="E82" s="44"/>
      <c r="F82" s="30" t="str">
        <f>E17</f>
        <v>Arcibiskupství olomoucké,Wurmova 562/9,Olomouc</v>
      </c>
      <c r="G82" s="44"/>
      <c r="H82" s="44"/>
      <c r="I82" s="35" t="s">
        <v>37</v>
      </c>
      <c r="J82" s="40" t="str">
        <f>E23</f>
        <v xml:space="preserve">Ing.arch Otto Schneider ,Wellnerova 7,  Olomouc</v>
      </c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5.15" customHeight="1">
      <c r="A83" s="42"/>
      <c r="B83" s="43"/>
      <c r="C83" s="35" t="s">
        <v>35</v>
      </c>
      <c r="D83" s="44"/>
      <c r="E83" s="44"/>
      <c r="F83" s="30" t="str">
        <f>IF(E20="","",E20)</f>
        <v>Vyplň údaj</v>
      </c>
      <c r="G83" s="44"/>
      <c r="H83" s="44"/>
      <c r="I83" s="35" t="s">
        <v>40</v>
      </c>
      <c r="J83" s="40" t="str">
        <f>E26</f>
        <v xml:space="preserve"> </v>
      </c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0.32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11" customFormat="1" ht="29.28" customHeight="1">
      <c r="A85" s="189"/>
      <c r="B85" s="190"/>
      <c r="C85" s="191" t="s">
        <v>127</v>
      </c>
      <c r="D85" s="192" t="s">
        <v>63</v>
      </c>
      <c r="E85" s="192" t="s">
        <v>59</v>
      </c>
      <c r="F85" s="192" t="s">
        <v>60</v>
      </c>
      <c r="G85" s="192" t="s">
        <v>128</v>
      </c>
      <c r="H85" s="192" t="s">
        <v>129</v>
      </c>
      <c r="I85" s="192" t="s">
        <v>130</v>
      </c>
      <c r="J85" s="192" t="s">
        <v>106</v>
      </c>
      <c r="K85" s="193" t="s">
        <v>131</v>
      </c>
      <c r="L85" s="194"/>
      <c r="M85" s="96" t="s">
        <v>32</v>
      </c>
      <c r="N85" s="97" t="s">
        <v>48</v>
      </c>
      <c r="O85" s="97" t="s">
        <v>132</v>
      </c>
      <c r="P85" s="97" t="s">
        <v>133</v>
      </c>
      <c r="Q85" s="97" t="s">
        <v>134</v>
      </c>
      <c r="R85" s="97" t="s">
        <v>135</v>
      </c>
      <c r="S85" s="97" t="s">
        <v>136</v>
      </c>
      <c r="T85" s="98" t="s">
        <v>137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42"/>
      <c r="B86" s="43"/>
      <c r="C86" s="103" t="s">
        <v>138</v>
      </c>
      <c r="D86" s="44"/>
      <c r="E86" s="44"/>
      <c r="F86" s="44"/>
      <c r="G86" s="44"/>
      <c r="H86" s="44"/>
      <c r="I86" s="44"/>
      <c r="J86" s="195">
        <f>BK86</f>
        <v>0</v>
      </c>
      <c r="K86" s="44"/>
      <c r="L86" s="48"/>
      <c r="M86" s="99"/>
      <c r="N86" s="196"/>
      <c r="O86" s="100"/>
      <c r="P86" s="197">
        <f>P87</f>
        <v>0</v>
      </c>
      <c r="Q86" s="100"/>
      <c r="R86" s="197">
        <f>R87</f>
        <v>0</v>
      </c>
      <c r="S86" s="100"/>
      <c r="T86" s="198">
        <f>T87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T86" s="20" t="s">
        <v>77</v>
      </c>
      <c r="AU86" s="20" t="s">
        <v>107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77</v>
      </c>
      <c r="E87" s="203" t="s">
        <v>92</v>
      </c>
      <c r="F87" s="203" t="s">
        <v>1302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SUM(P88:P96)</f>
        <v>0</v>
      </c>
      <c r="Q87" s="208"/>
      <c r="R87" s="209">
        <f>SUM(R88:R96)</f>
        <v>0</v>
      </c>
      <c r="S87" s="208"/>
      <c r="T87" s="210">
        <f>SUM(T88:T96)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242</v>
      </c>
      <c r="AT87" s="212" t="s">
        <v>77</v>
      </c>
      <c r="AU87" s="212" t="s">
        <v>78</v>
      </c>
      <c r="AY87" s="211" t="s">
        <v>141</v>
      </c>
      <c r="BK87" s="213">
        <f>SUM(BK88:BK96)</f>
        <v>0</v>
      </c>
    </row>
    <row r="88" s="2" customFormat="1" ht="44.25" customHeight="1">
      <c r="A88" s="42"/>
      <c r="B88" s="43"/>
      <c r="C88" s="216" t="s">
        <v>85</v>
      </c>
      <c r="D88" s="216" t="s">
        <v>144</v>
      </c>
      <c r="E88" s="217" t="s">
        <v>1303</v>
      </c>
      <c r="F88" s="218" t="s">
        <v>1304</v>
      </c>
      <c r="G88" s="219" t="s">
        <v>1305</v>
      </c>
      <c r="H88" s="220">
        <v>1</v>
      </c>
      <c r="I88" s="221"/>
      <c r="J88" s="222">
        <f>ROUND(I88*H88,2)</f>
        <v>0</v>
      </c>
      <c r="K88" s="218" t="s">
        <v>32</v>
      </c>
      <c r="L88" s="48"/>
      <c r="M88" s="223" t="s">
        <v>32</v>
      </c>
      <c r="N88" s="224" t="s">
        <v>49</v>
      </c>
      <c r="O88" s="88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27" t="s">
        <v>1306</v>
      </c>
      <c r="AT88" s="227" t="s">
        <v>144</v>
      </c>
      <c r="AU88" s="227" t="s">
        <v>85</v>
      </c>
      <c r="AY88" s="20" t="s">
        <v>141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85</v>
      </c>
      <c r="BK88" s="228">
        <f>ROUND(I88*H88,2)</f>
        <v>0</v>
      </c>
      <c r="BL88" s="20" t="s">
        <v>1306</v>
      </c>
      <c r="BM88" s="227" t="s">
        <v>1307</v>
      </c>
    </row>
    <row r="89" s="14" customFormat="1">
      <c r="A89" s="14"/>
      <c r="B89" s="245"/>
      <c r="C89" s="246"/>
      <c r="D89" s="236" t="s">
        <v>153</v>
      </c>
      <c r="E89" s="247" t="s">
        <v>32</v>
      </c>
      <c r="F89" s="248" t="s">
        <v>85</v>
      </c>
      <c r="G89" s="246"/>
      <c r="H89" s="249">
        <v>1</v>
      </c>
      <c r="I89" s="250"/>
      <c r="J89" s="246"/>
      <c r="K89" s="246"/>
      <c r="L89" s="251"/>
      <c r="M89" s="252"/>
      <c r="N89" s="253"/>
      <c r="O89" s="253"/>
      <c r="P89" s="253"/>
      <c r="Q89" s="253"/>
      <c r="R89" s="253"/>
      <c r="S89" s="253"/>
      <c r="T89" s="25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5" t="s">
        <v>153</v>
      </c>
      <c r="AU89" s="255" t="s">
        <v>85</v>
      </c>
      <c r="AV89" s="14" t="s">
        <v>87</v>
      </c>
      <c r="AW89" s="14" t="s">
        <v>39</v>
      </c>
      <c r="AX89" s="14" t="s">
        <v>78</v>
      </c>
      <c r="AY89" s="255" t="s">
        <v>141</v>
      </c>
    </row>
    <row r="90" s="15" customFormat="1">
      <c r="A90" s="15"/>
      <c r="B90" s="256"/>
      <c r="C90" s="257"/>
      <c r="D90" s="236" t="s">
        <v>153</v>
      </c>
      <c r="E90" s="258" t="s">
        <v>32</v>
      </c>
      <c r="F90" s="259" t="s">
        <v>223</v>
      </c>
      <c r="G90" s="257"/>
      <c r="H90" s="260">
        <v>1</v>
      </c>
      <c r="I90" s="261"/>
      <c r="J90" s="257"/>
      <c r="K90" s="257"/>
      <c r="L90" s="262"/>
      <c r="M90" s="263"/>
      <c r="N90" s="264"/>
      <c r="O90" s="264"/>
      <c r="P90" s="264"/>
      <c r="Q90" s="264"/>
      <c r="R90" s="264"/>
      <c r="S90" s="264"/>
      <c r="T90" s="26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66" t="s">
        <v>153</v>
      </c>
      <c r="AU90" s="266" t="s">
        <v>85</v>
      </c>
      <c r="AV90" s="15" t="s">
        <v>149</v>
      </c>
      <c r="AW90" s="15" t="s">
        <v>39</v>
      </c>
      <c r="AX90" s="15" t="s">
        <v>85</v>
      </c>
      <c r="AY90" s="266" t="s">
        <v>141</v>
      </c>
    </row>
    <row r="91" s="2" customFormat="1" ht="24.15" customHeight="1">
      <c r="A91" s="42"/>
      <c r="B91" s="43"/>
      <c r="C91" s="216" t="s">
        <v>87</v>
      </c>
      <c r="D91" s="216" t="s">
        <v>144</v>
      </c>
      <c r="E91" s="217" t="s">
        <v>1308</v>
      </c>
      <c r="F91" s="218" t="s">
        <v>1309</v>
      </c>
      <c r="G91" s="219" t="s">
        <v>1305</v>
      </c>
      <c r="H91" s="220">
        <v>1</v>
      </c>
      <c r="I91" s="221"/>
      <c r="J91" s="222">
        <f>ROUND(I91*H91,2)</f>
        <v>0</v>
      </c>
      <c r="K91" s="218" t="s">
        <v>32</v>
      </c>
      <c r="L91" s="48"/>
      <c r="M91" s="223" t="s">
        <v>32</v>
      </c>
      <c r="N91" s="224" t="s">
        <v>49</v>
      </c>
      <c r="O91" s="88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R91" s="227" t="s">
        <v>1306</v>
      </c>
      <c r="AT91" s="227" t="s">
        <v>144</v>
      </c>
      <c r="AU91" s="227" t="s">
        <v>85</v>
      </c>
      <c r="AY91" s="20" t="s">
        <v>141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85</v>
      </c>
      <c r="BK91" s="228">
        <f>ROUND(I91*H91,2)</f>
        <v>0</v>
      </c>
      <c r="BL91" s="20" t="s">
        <v>1306</v>
      </c>
      <c r="BM91" s="227" t="s">
        <v>1310</v>
      </c>
    </row>
    <row r="92" s="14" customFormat="1">
      <c r="A92" s="14"/>
      <c r="B92" s="245"/>
      <c r="C92" s="246"/>
      <c r="D92" s="236" t="s">
        <v>153</v>
      </c>
      <c r="E92" s="247" t="s">
        <v>32</v>
      </c>
      <c r="F92" s="248" t="s">
        <v>85</v>
      </c>
      <c r="G92" s="246"/>
      <c r="H92" s="249">
        <v>1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5" t="s">
        <v>153</v>
      </c>
      <c r="AU92" s="255" t="s">
        <v>85</v>
      </c>
      <c r="AV92" s="14" t="s">
        <v>87</v>
      </c>
      <c r="AW92" s="14" t="s">
        <v>39</v>
      </c>
      <c r="AX92" s="14" t="s">
        <v>78</v>
      </c>
      <c r="AY92" s="255" t="s">
        <v>141</v>
      </c>
    </row>
    <row r="93" s="15" customFormat="1">
      <c r="A93" s="15"/>
      <c r="B93" s="256"/>
      <c r="C93" s="257"/>
      <c r="D93" s="236" t="s">
        <v>153</v>
      </c>
      <c r="E93" s="258" t="s">
        <v>32</v>
      </c>
      <c r="F93" s="259" t="s">
        <v>223</v>
      </c>
      <c r="G93" s="257"/>
      <c r="H93" s="260">
        <v>1</v>
      </c>
      <c r="I93" s="261"/>
      <c r="J93" s="257"/>
      <c r="K93" s="257"/>
      <c r="L93" s="262"/>
      <c r="M93" s="263"/>
      <c r="N93" s="264"/>
      <c r="O93" s="264"/>
      <c r="P93" s="264"/>
      <c r="Q93" s="264"/>
      <c r="R93" s="264"/>
      <c r="S93" s="264"/>
      <c r="T93" s="26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6" t="s">
        <v>153</v>
      </c>
      <c r="AU93" s="266" t="s">
        <v>85</v>
      </c>
      <c r="AV93" s="15" t="s">
        <v>149</v>
      </c>
      <c r="AW93" s="15" t="s">
        <v>39</v>
      </c>
      <c r="AX93" s="15" t="s">
        <v>85</v>
      </c>
      <c r="AY93" s="266" t="s">
        <v>141</v>
      </c>
    </row>
    <row r="94" s="2" customFormat="1" ht="38.55" customHeight="1">
      <c r="A94" s="42"/>
      <c r="B94" s="43"/>
      <c r="C94" s="216" t="s">
        <v>230</v>
      </c>
      <c r="D94" s="216" t="s">
        <v>144</v>
      </c>
      <c r="E94" s="217" t="s">
        <v>1311</v>
      </c>
      <c r="F94" s="218" t="s">
        <v>1312</v>
      </c>
      <c r="G94" s="219" t="s">
        <v>1305</v>
      </c>
      <c r="H94" s="220">
        <v>1</v>
      </c>
      <c r="I94" s="221"/>
      <c r="J94" s="222">
        <f>ROUND(I94*H94,2)</f>
        <v>0</v>
      </c>
      <c r="K94" s="218" t="s">
        <v>32</v>
      </c>
      <c r="L94" s="48"/>
      <c r="M94" s="223" t="s">
        <v>32</v>
      </c>
      <c r="N94" s="224" t="s">
        <v>49</v>
      </c>
      <c r="O94" s="88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7" t="s">
        <v>1306</v>
      </c>
      <c r="AT94" s="227" t="s">
        <v>144</v>
      </c>
      <c r="AU94" s="227" t="s">
        <v>85</v>
      </c>
      <c r="AY94" s="20" t="s">
        <v>141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85</v>
      </c>
      <c r="BK94" s="228">
        <f>ROUND(I94*H94,2)</f>
        <v>0</v>
      </c>
      <c r="BL94" s="20" t="s">
        <v>1306</v>
      </c>
      <c r="BM94" s="227" t="s">
        <v>1313</v>
      </c>
    </row>
    <row r="95" s="14" customFormat="1">
      <c r="A95" s="14"/>
      <c r="B95" s="245"/>
      <c r="C95" s="246"/>
      <c r="D95" s="236" t="s">
        <v>153</v>
      </c>
      <c r="E95" s="247" t="s">
        <v>32</v>
      </c>
      <c r="F95" s="248" t="s">
        <v>85</v>
      </c>
      <c r="G95" s="246"/>
      <c r="H95" s="249">
        <v>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5" t="s">
        <v>153</v>
      </c>
      <c r="AU95" s="255" t="s">
        <v>85</v>
      </c>
      <c r="AV95" s="14" t="s">
        <v>87</v>
      </c>
      <c r="AW95" s="14" t="s">
        <v>39</v>
      </c>
      <c r="AX95" s="14" t="s">
        <v>78</v>
      </c>
      <c r="AY95" s="255" t="s">
        <v>141</v>
      </c>
    </row>
    <row r="96" s="15" customFormat="1">
      <c r="A96" s="15"/>
      <c r="B96" s="256"/>
      <c r="C96" s="257"/>
      <c r="D96" s="236" t="s">
        <v>153</v>
      </c>
      <c r="E96" s="258" t="s">
        <v>32</v>
      </c>
      <c r="F96" s="259" t="s">
        <v>223</v>
      </c>
      <c r="G96" s="257"/>
      <c r="H96" s="260">
        <v>1</v>
      </c>
      <c r="I96" s="261"/>
      <c r="J96" s="257"/>
      <c r="K96" s="257"/>
      <c r="L96" s="262"/>
      <c r="M96" s="291"/>
      <c r="N96" s="292"/>
      <c r="O96" s="292"/>
      <c r="P96" s="292"/>
      <c r="Q96" s="292"/>
      <c r="R96" s="292"/>
      <c r="S96" s="292"/>
      <c r="T96" s="293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6" t="s">
        <v>153</v>
      </c>
      <c r="AU96" s="266" t="s">
        <v>85</v>
      </c>
      <c r="AV96" s="15" t="s">
        <v>149</v>
      </c>
      <c r="AW96" s="15" t="s">
        <v>39</v>
      </c>
      <c r="AX96" s="15" t="s">
        <v>85</v>
      </c>
      <c r="AY96" s="266" t="s">
        <v>141</v>
      </c>
    </row>
    <row r="97" s="2" customFormat="1" ht="6.96" customHeight="1">
      <c r="A97" s="42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48"/>
      <c r="M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</sheetData>
  <sheetProtection sheet="1" autoFilter="0" formatColumns="0" formatRows="0" objects="1" scenarios="1" spinCount="100000" saltValue="wMjGjR13XoFbmheB0v15D8wna23eFmQLP5OvWv0jbLynSlIy9Vd2M2Z+pNfVG0+CWJTnTsv3scZkAqeyqzvA3A==" hashValue="raQy9H0mFMegEYI0um1g4OzmeGbPR5yOLa7Jjod0gkiKZw1fskLDMxX9XmRApVcYoiOpfyu9SEHFD6tB4cXYCQ==" algorithmName="SHA-512" password="CC35"/>
  <autoFilter ref="C85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4" customWidth="1"/>
    <col min="2" max="2" width="1.667969" style="294" customWidth="1"/>
    <col min="3" max="4" width="5" style="294" customWidth="1"/>
    <col min="5" max="5" width="11.66016" style="294" customWidth="1"/>
    <col min="6" max="6" width="9.160156" style="294" customWidth="1"/>
    <col min="7" max="7" width="5" style="294" customWidth="1"/>
    <col min="8" max="8" width="77.83203" style="294" customWidth="1"/>
    <col min="9" max="10" width="20" style="294" customWidth="1"/>
    <col min="11" max="11" width="1.667969" style="294" customWidth="1"/>
  </cols>
  <sheetData>
    <row r="1" s="1" customFormat="1" ht="37.5" customHeight="1"/>
    <row r="2" s="1" customFormat="1" ht="7.5" customHeight="1">
      <c r="B2" s="295"/>
      <c r="C2" s="296"/>
      <c r="D2" s="296"/>
      <c r="E2" s="296"/>
      <c r="F2" s="296"/>
      <c r="G2" s="296"/>
      <c r="H2" s="296"/>
      <c r="I2" s="296"/>
      <c r="J2" s="296"/>
      <c r="K2" s="297"/>
    </row>
    <row r="3" s="17" customFormat="1" ht="45" customHeight="1">
      <c r="B3" s="298"/>
      <c r="C3" s="299" t="s">
        <v>1314</v>
      </c>
      <c r="D3" s="299"/>
      <c r="E3" s="299"/>
      <c r="F3" s="299"/>
      <c r="G3" s="299"/>
      <c r="H3" s="299"/>
      <c r="I3" s="299"/>
      <c r="J3" s="299"/>
      <c r="K3" s="300"/>
    </row>
    <row r="4" s="1" customFormat="1" ht="25.5" customHeight="1">
      <c r="B4" s="301"/>
      <c r="C4" s="302" t="s">
        <v>1315</v>
      </c>
      <c r="D4" s="302"/>
      <c r="E4" s="302"/>
      <c r="F4" s="302"/>
      <c r="G4" s="302"/>
      <c r="H4" s="302"/>
      <c r="I4" s="302"/>
      <c r="J4" s="302"/>
      <c r="K4" s="303"/>
    </row>
    <row r="5" s="1" customFormat="1" ht="5.25" customHeight="1">
      <c r="B5" s="301"/>
      <c r="C5" s="304"/>
      <c r="D5" s="304"/>
      <c r="E5" s="304"/>
      <c r="F5" s="304"/>
      <c r="G5" s="304"/>
      <c r="H5" s="304"/>
      <c r="I5" s="304"/>
      <c r="J5" s="304"/>
      <c r="K5" s="303"/>
    </row>
    <row r="6" s="1" customFormat="1" ht="15" customHeight="1">
      <c r="B6" s="301"/>
      <c r="C6" s="305" t="s">
        <v>1316</v>
      </c>
      <c r="D6" s="305"/>
      <c r="E6" s="305"/>
      <c r="F6" s="305"/>
      <c r="G6" s="305"/>
      <c r="H6" s="305"/>
      <c r="I6" s="305"/>
      <c r="J6" s="305"/>
      <c r="K6" s="303"/>
    </row>
    <row r="7" s="1" customFormat="1" ht="15" customHeight="1">
      <c r="B7" s="306"/>
      <c r="C7" s="305" t="s">
        <v>1317</v>
      </c>
      <c r="D7" s="305"/>
      <c r="E7" s="305"/>
      <c r="F7" s="305"/>
      <c r="G7" s="305"/>
      <c r="H7" s="305"/>
      <c r="I7" s="305"/>
      <c r="J7" s="305"/>
      <c r="K7" s="303"/>
    </row>
    <row r="8" s="1" customFormat="1" ht="12.75" customHeight="1">
      <c r="B8" s="306"/>
      <c r="C8" s="305"/>
      <c r="D8" s="305"/>
      <c r="E8" s="305"/>
      <c r="F8" s="305"/>
      <c r="G8" s="305"/>
      <c r="H8" s="305"/>
      <c r="I8" s="305"/>
      <c r="J8" s="305"/>
      <c r="K8" s="303"/>
    </row>
    <row r="9" s="1" customFormat="1" ht="15" customHeight="1">
      <c r="B9" s="306"/>
      <c r="C9" s="305" t="s">
        <v>1318</v>
      </c>
      <c r="D9" s="305"/>
      <c r="E9" s="305"/>
      <c r="F9" s="305"/>
      <c r="G9" s="305"/>
      <c r="H9" s="305"/>
      <c r="I9" s="305"/>
      <c r="J9" s="305"/>
      <c r="K9" s="303"/>
    </row>
    <row r="10" s="1" customFormat="1" ht="15" customHeight="1">
      <c r="B10" s="306"/>
      <c r="C10" s="305"/>
      <c r="D10" s="305" t="s">
        <v>1319</v>
      </c>
      <c r="E10" s="305"/>
      <c r="F10" s="305"/>
      <c r="G10" s="305"/>
      <c r="H10" s="305"/>
      <c r="I10" s="305"/>
      <c r="J10" s="305"/>
      <c r="K10" s="303"/>
    </row>
    <row r="11" s="1" customFormat="1" ht="15" customHeight="1">
      <c r="B11" s="306"/>
      <c r="C11" s="307"/>
      <c r="D11" s="305" t="s">
        <v>1320</v>
      </c>
      <c r="E11" s="305"/>
      <c r="F11" s="305"/>
      <c r="G11" s="305"/>
      <c r="H11" s="305"/>
      <c r="I11" s="305"/>
      <c r="J11" s="305"/>
      <c r="K11" s="303"/>
    </row>
    <row r="12" s="1" customFormat="1" ht="15" customHeight="1">
      <c r="B12" s="306"/>
      <c r="C12" s="307"/>
      <c r="D12" s="305"/>
      <c r="E12" s="305"/>
      <c r="F12" s="305"/>
      <c r="G12" s="305"/>
      <c r="H12" s="305"/>
      <c r="I12" s="305"/>
      <c r="J12" s="305"/>
      <c r="K12" s="303"/>
    </row>
    <row r="13" s="1" customFormat="1" ht="15" customHeight="1">
      <c r="B13" s="306"/>
      <c r="C13" s="307"/>
      <c r="D13" s="308" t="s">
        <v>1321</v>
      </c>
      <c r="E13" s="305"/>
      <c r="F13" s="305"/>
      <c r="G13" s="305"/>
      <c r="H13" s="305"/>
      <c r="I13" s="305"/>
      <c r="J13" s="305"/>
      <c r="K13" s="303"/>
    </row>
    <row r="14" s="1" customFormat="1" ht="12.75" customHeight="1">
      <c r="B14" s="306"/>
      <c r="C14" s="307"/>
      <c r="D14" s="307"/>
      <c r="E14" s="307"/>
      <c r="F14" s="307"/>
      <c r="G14" s="307"/>
      <c r="H14" s="307"/>
      <c r="I14" s="307"/>
      <c r="J14" s="307"/>
      <c r="K14" s="303"/>
    </row>
    <row r="15" s="1" customFormat="1" ht="15" customHeight="1">
      <c r="B15" s="306"/>
      <c r="C15" s="307"/>
      <c r="D15" s="305" t="s">
        <v>1322</v>
      </c>
      <c r="E15" s="305"/>
      <c r="F15" s="305"/>
      <c r="G15" s="305"/>
      <c r="H15" s="305"/>
      <c r="I15" s="305"/>
      <c r="J15" s="305"/>
      <c r="K15" s="303"/>
    </row>
    <row r="16" s="1" customFormat="1" ht="15" customHeight="1">
      <c r="B16" s="306"/>
      <c r="C16" s="307"/>
      <c r="D16" s="305" t="s">
        <v>1323</v>
      </c>
      <c r="E16" s="305"/>
      <c r="F16" s="305"/>
      <c r="G16" s="305"/>
      <c r="H16" s="305"/>
      <c r="I16" s="305"/>
      <c r="J16" s="305"/>
      <c r="K16" s="303"/>
    </row>
    <row r="17" s="1" customFormat="1" ht="15" customHeight="1">
      <c r="B17" s="306"/>
      <c r="C17" s="307"/>
      <c r="D17" s="305" t="s">
        <v>1324</v>
      </c>
      <c r="E17" s="305"/>
      <c r="F17" s="305"/>
      <c r="G17" s="305"/>
      <c r="H17" s="305"/>
      <c r="I17" s="305"/>
      <c r="J17" s="305"/>
      <c r="K17" s="303"/>
    </row>
    <row r="18" s="1" customFormat="1" ht="15" customHeight="1">
      <c r="B18" s="306"/>
      <c r="C18" s="307"/>
      <c r="D18" s="307"/>
      <c r="E18" s="309" t="s">
        <v>84</v>
      </c>
      <c r="F18" s="305" t="s">
        <v>1325</v>
      </c>
      <c r="G18" s="305"/>
      <c r="H18" s="305"/>
      <c r="I18" s="305"/>
      <c r="J18" s="305"/>
      <c r="K18" s="303"/>
    </row>
    <row r="19" s="1" customFormat="1" ht="15" customHeight="1">
      <c r="B19" s="306"/>
      <c r="C19" s="307"/>
      <c r="D19" s="307"/>
      <c r="E19" s="309" t="s">
        <v>1326</v>
      </c>
      <c r="F19" s="305" t="s">
        <v>1327</v>
      </c>
      <c r="G19" s="305"/>
      <c r="H19" s="305"/>
      <c r="I19" s="305"/>
      <c r="J19" s="305"/>
      <c r="K19" s="303"/>
    </row>
    <row r="20" s="1" customFormat="1" ht="15" customHeight="1">
      <c r="B20" s="306"/>
      <c r="C20" s="307"/>
      <c r="D20" s="307"/>
      <c r="E20" s="309" t="s">
        <v>1328</v>
      </c>
      <c r="F20" s="305" t="s">
        <v>1329</v>
      </c>
      <c r="G20" s="305"/>
      <c r="H20" s="305"/>
      <c r="I20" s="305"/>
      <c r="J20" s="305"/>
      <c r="K20" s="303"/>
    </row>
    <row r="21" s="1" customFormat="1" ht="15" customHeight="1">
      <c r="B21" s="306"/>
      <c r="C21" s="307"/>
      <c r="D21" s="307"/>
      <c r="E21" s="309" t="s">
        <v>94</v>
      </c>
      <c r="F21" s="305" t="s">
        <v>1330</v>
      </c>
      <c r="G21" s="305"/>
      <c r="H21" s="305"/>
      <c r="I21" s="305"/>
      <c r="J21" s="305"/>
      <c r="K21" s="303"/>
    </row>
    <row r="22" s="1" customFormat="1" ht="15" customHeight="1">
      <c r="B22" s="306"/>
      <c r="C22" s="307"/>
      <c r="D22" s="307"/>
      <c r="E22" s="309" t="s">
        <v>1331</v>
      </c>
      <c r="F22" s="305" t="s">
        <v>1332</v>
      </c>
      <c r="G22" s="305"/>
      <c r="H22" s="305"/>
      <c r="I22" s="305"/>
      <c r="J22" s="305"/>
      <c r="K22" s="303"/>
    </row>
    <row r="23" s="1" customFormat="1" ht="15" customHeight="1">
      <c r="B23" s="306"/>
      <c r="C23" s="307"/>
      <c r="D23" s="307"/>
      <c r="E23" s="309" t="s">
        <v>90</v>
      </c>
      <c r="F23" s="305" t="s">
        <v>1333</v>
      </c>
      <c r="G23" s="305"/>
      <c r="H23" s="305"/>
      <c r="I23" s="305"/>
      <c r="J23" s="305"/>
      <c r="K23" s="303"/>
    </row>
    <row r="24" s="1" customFormat="1" ht="12.75" customHeight="1">
      <c r="B24" s="306"/>
      <c r="C24" s="307"/>
      <c r="D24" s="307"/>
      <c r="E24" s="307"/>
      <c r="F24" s="307"/>
      <c r="G24" s="307"/>
      <c r="H24" s="307"/>
      <c r="I24" s="307"/>
      <c r="J24" s="307"/>
      <c r="K24" s="303"/>
    </row>
    <row r="25" s="1" customFormat="1" ht="15" customHeight="1">
      <c r="B25" s="306"/>
      <c r="C25" s="305" t="s">
        <v>1334</v>
      </c>
      <c r="D25" s="305"/>
      <c r="E25" s="305"/>
      <c r="F25" s="305"/>
      <c r="G25" s="305"/>
      <c r="H25" s="305"/>
      <c r="I25" s="305"/>
      <c r="J25" s="305"/>
      <c r="K25" s="303"/>
    </row>
    <row r="26" s="1" customFormat="1" ht="15" customHeight="1">
      <c r="B26" s="306"/>
      <c r="C26" s="305" t="s">
        <v>1335</v>
      </c>
      <c r="D26" s="305"/>
      <c r="E26" s="305"/>
      <c r="F26" s="305"/>
      <c r="G26" s="305"/>
      <c r="H26" s="305"/>
      <c r="I26" s="305"/>
      <c r="J26" s="305"/>
      <c r="K26" s="303"/>
    </row>
    <row r="27" s="1" customFormat="1" ht="15" customHeight="1">
      <c r="B27" s="306"/>
      <c r="C27" s="305"/>
      <c r="D27" s="305" t="s">
        <v>1336</v>
      </c>
      <c r="E27" s="305"/>
      <c r="F27" s="305"/>
      <c r="G27" s="305"/>
      <c r="H27" s="305"/>
      <c r="I27" s="305"/>
      <c r="J27" s="305"/>
      <c r="K27" s="303"/>
    </row>
    <row r="28" s="1" customFormat="1" ht="15" customHeight="1">
      <c r="B28" s="306"/>
      <c r="C28" s="307"/>
      <c r="D28" s="305" t="s">
        <v>1337</v>
      </c>
      <c r="E28" s="305"/>
      <c r="F28" s="305"/>
      <c r="G28" s="305"/>
      <c r="H28" s="305"/>
      <c r="I28" s="305"/>
      <c r="J28" s="305"/>
      <c r="K28" s="303"/>
    </row>
    <row r="29" s="1" customFormat="1" ht="12.75" customHeight="1">
      <c r="B29" s="306"/>
      <c r="C29" s="307"/>
      <c r="D29" s="307"/>
      <c r="E29" s="307"/>
      <c r="F29" s="307"/>
      <c r="G29" s="307"/>
      <c r="H29" s="307"/>
      <c r="I29" s="307"/>
      <c r="J29" s="307"/>
      <c r="K29" s="303"/>
    </row>
    <row r="30" s="1" customFormat="1" ht="15" customHeight="1">
      <c r="B30" s="306"/>
      <c r="C30" s="307"/>
      <c r="D30" s="305" t="s">
        <v>1338</v>
      </c>
      <c r="E30" s="305"/>
      <c r="F30" s="305"/>
      <c r="G30" s="305"/>
      <c r="H30" s="305"/>
      <c r="I30" s="305"/>
      <c r="J30" s="305"/>
      <c r="K30" s="303"/>
    </row>
    <row r="31" s="1" customFormat="1" ht="15" customHeight="1">
      <c r="B31" s="306"/>
      <c r="C31" s="307"/>
      <c r="D31" s="305" t="s">
        <v>1339</v>
      </c>
      <c r="E31" s="305"/>
      <c r="F31" s="305"/>
      <c r="G31" s="305"/>
      <c r="H31" s="305"/>
      <c r="I31" s="305"/>
      <c r="J31" s="305"/>
      <c r="K31" s="303"/>
    </row>
    <row r="32" s="1" customFormat="1" ht="12.75" customHeight="1">
      <c r="B32" s="306"/>
      <c r="C32" s="307"/>
      <c r="D32" s="307"/>
      <c r="E32" s="307"/>
      <c r="F32" s="307"/>
      <c r="G32" s="307"/>
      <c r="H32" s="307"/>
      <c r="I32" s="307"/>
      <c r="J32" s="307"/>
      <c r="K32" s="303"/>
    </row>
    <row r="33" s="1" customFormat="1" ht="15" customHeight="1">
      <c r="B33" s="306"/>
      <c r="C33" s="307"/>
      <c r="D33" s="305" t="s">
        <v>1340</v>
      </c>
      <c r="E33" s="305"/>
      <c r="F33" s="305"/>
      <c r="G33" s="305"/>
      <c r="H33" s="305"/>
      <c r="I33" s="305"/>
      <c r="J33" s="305"/>
      <c r="K33" s="303"/>
    </row>
    <row r="34" s="1" customFormat="1" ht="15" customHeight="1">
      <c r="B34" s="306"/>
      <c r="C34" s="307"/>
      <c r="D34" s="305" t="s">
        <v>1341</v>
      </c>
      <c r="E34" s="305"/>
      <c r="F34" s="305"/>
      <c r="G34" s="305"/>
      <c r="H34" s="305"/>
      <c r="I34" s="305"/>
      <c r="J34" s="305"/>
      <c r="K34" s="303"/>
    </row>
    <row r="35" s="1" customFormat="1" ht="15" customHeight="1">
      <c r="B35" s="306"/>
      <c r="C35" s="307"/>
      <c r="D35" s="305" t="s">
        <v>1342</v>
      </c>
      <c r="E35" s="305"/>
      <c r="F35" s="305"/>
      <c r="G35" s="305"/>
      <c r="H35" s="305"/>
      <c r="I35" s="305"/>
      <c r="J35" s="305"/>
      <c r="K35" s="303"/>
    </row>
    <row r="36" s="1" customFormat="1" ht="15" customHeight="1">
      <c r="B36" s="306"/>
      <c r="C36" s="307"/>
      <c r="D36" s="305"/>
      <c r="E36" s="308" t="s">
        <v>127</v>
      </c>
      <c r="F36" s="305"/>
      <c r="G36" s="305" t="s">
        <v>1343</v>
      </c>
      <c r="H36" s="305"/>
      <c r="I36" s="305"/>
      <c r="J36" s="305"/>
      <c r="K36" s="303"/>
    </row>
    <row r="37" s="1" customFormat="1" ht="30.75" customHeight="1">
      <c r="B37" s="306"/>
      <c r="C37" s="307"/>
      <c r="D37" s="305"/>
      <c r="E37" s="308" t="s">
        <v>1344</v>
      </c>
      <c r="F37" s="305"/>
      <c r="G37" s="305" t="s">
        <v>1345</v>
      </c>
      <c r="H37" s="305"/>
      <c r="I37" s="305"/>
      <c r="J37" s="305"/>
      <c r="K37" s="303"/>
    </row>
    <row r="38" s="1" customFormat="1" ht="15" customHeight="1">
      <c r="B38" s="306"/>
      <c r="C38" s="307"/>
      <c r="D38" s="305"/>
      <c r="E38" s="308" t="s">
        <v>59</v>
      </c>
      <c r="F38" s="305"/>
      <c r="G38" s="305" t="s">
        <v>1346</v>
      </c>
      <c r="H38" s="305"/>
      <c r="I38" s="305"/>
      <c r="J38" s="305"/>
      <c r="K38" s="303"/>
    </row>
    <row r="39" s="1" customFormat="1" ht="15" customHeight="1">
      <c r="B39" s="306"/>
      <c r="C39" s="307"/>
      <c r="D39" s="305"/>
      <c r="E39" s="308" t="s">
        <v>60</v>
      </c>
      <c r="F39" s="305"/>
      <c r="G39" s="305" t="s">
        <v>1347</v>
      </c>
      <c r="H39" s="305"/>
      <c r="I39" s="305"/>
      <c r="J39" s="305"/>
      <c r="K39" s="303"/>
    </row>
    <row r="40" s="1" customFormat="1" ht="15" customHeight="1">
      <c r="B40" s="306"/>
      <c r="C40" s="307"/>
      <c r="D40" s="305"/>
      <c r="E40" s="308" t="s">
        <v>128</v>
      </c>
      <c r="F40" s="305"/>
      <c r="G40" s="305" t="s">
        <v>1348</v>
      </c>
      <c r="H40" s="305"/>
      <c r="I40" s="305"/>
      <c r="J40" s="305"/>
      <c r="K40" s="303"/>
    </row>
    <row r="41" s="1" customFormat="1" ht="15" customHeight="1">
      <c r="B41" s="306"/>
      <c r="C41" s="307"/>
      <c r="D41" s="305"/>
      <c r="E41" s="308" t="s">
        <v>129</v>
      </c>
      <c r="F41" s="305"/>
      <c r="G41" s="305" t="s">
        <v>1349</v>
      </c>
      <c r="H41" s="305"/>
      <c r="I41" s="305"/>
      <c r="J41" s="305"/>
      <c r="K41" s="303"/>
    </row>
    <row r="42" s="1" customFormat="1" ht="15" customHeight="1">
      <c r="B42" s="306"/>
      <c r="C42" s="307"/>
      <c r="D42" s="305"/>
      <c r="E42" s="308" t="s">
        <v>1350</v>
      </c>
      <c r="F42" s="305"/>
      <c r="G42" s="305" t="s">
        <v>1351</v>
      </c>
      <c r="H42" s="305"/>
      <c r="I42" s="305"/>
      <c r="J42" s="305"/>
      <c r="K42" s="303"/>
    </row>
    <row r="43" s="1" customFormat="1" ht="15" customHeight="1">
      <c r="B43" s="306"/>
      <c r="C43" s="307"/>
      <c r="D43" s="305"/>
      <c r="E43" s="308"/>
      <c r="F43" s="305"/>
      <c r="G43" s="305" t="s">
        <v>1352</v>
      </c>
      <c r="H43" s="305"/>
      <c r="I43" s="305"/>
      <c r="J43" s="305"/>
      <c r="K43" s="303"/>
    </row>
    <row r="44" s="1" customFormat="1" ht="15" customHeight="1">
      <c r="B44" s="306"/>
      <c r="C44" s="307"/>
      <c r="D44" s="305"/>
      <c r="E44" s="308" t="s">
        <v>1353</v>
      </c>
      <c r="F44" s="305"/>
      <c r="G44" s="305" t="s">
        <v>1354</v>
      </c>
      <c r="H44" s="305"/>
      <c r="I44" s="305"/>
      <c r="J44" s="305"/>
      <c r="K44" s="303"/>
    </row>
    <row r="45" s="1" customFormat="1" ht="15" customHeight="1">
      <c r="B45" s="306"/>
      <c r="C45" s="307"/>
      <c r="D45" s="305"/>
      <c r="E45" s="308" t="s">
        <v>131</v>
      </c>
      <c r="F45" s="305"/>
      <c r="G45" s="305" t="s">
        <v>1355</v>
      </c>
      <c r="H45" s="305"/>
      <c r="I45" s="305"/>
      <c r="J45" s="305"/>
      <c r="K45" s="303"/>
    </row>
    <row r="46" s="1" customFormat="1" ht="12.75" customHeight="1">
      <c r="B46" s="306"/>
      <c r="C46" s="307"/>
      <c r="D46" s="305"/>
      <c r="E46" s="305"/>
      <c r="F46" s="305"/>
      <c r="G46" s="305"/>
      <c r="H46" s="305"/>
      <c r="I46" s="305"/>
      <c r="J46" s="305"/>
      <c r="K46" s="303"/>
    </row>
    <row r="47" s="1" customFormat="1" ht="15" customHeight="1">
      <c r="B47" s="306"/>
      <c r="C47" s="307"/>
      <c r="D47" s="305" t="s">
        <v>1356</v>
      </c>
      <c r="E47" s="305"/>
      <c r="F47" s="305"/>
      <c r="G47" s="305"/>
      <c r="H47" s="305"/>
      <c r="I47" s="305"/>
      <c r="J47" s="305"/>
      <c r="K47" s="303"/>
    </row>
    <row r="48" s="1" customFormat="1" ht="15" customHeight="1">
      <c r="B48" s="306"/>
      <c r="C48" s="307"/>
      <c r="D48" s="307"/>
      <c r="E48" s="305" t="s">
        <v>1357</v>
      </c>
      <c r="F48" s="305"/>
      <c r="G48" s="305"/>
      <c r="H48" s="305"/>
      <c r="I48" s="305"/>
      <c r="J48" s="305"/>
      <c r="K48" s="303"/>
    </row>
    <row r="49" s="1" customFormat="1" ht="15" customHeight="1">
      <c r="B49" s="306"/>
      <c r="C49" s="307"/>
      <c r="D49" s="307"/>
      <c r="E49" s="305" t="s">
        <v>1358</v>
      </c>
      <c r="F49" s="305"/>
      <c r="G49" s="305"/>
      <c r="H49" s="305"/>
      <c r="I49" s="305"/>
      <c r="J49" s="305"/>
      <c r="K49" s="303"/>
    </row>
    <row r="50" s="1" customFormat="1" ht="15" customHeight="1">
      <c r="B50" s="306"/>
      <c r="C50" s="307"/>
      <c r="D50" s="307"/>
      <c r="E50" s="305" t="s">
        <v>1359</v>
      </c>
      <c r="F50" s="305"/>
      <c r="G50" s="305"/>
      <c r="H50" s="305"/>
      <c r="I50" s="305"/>
      <c r="J50" s="305"/>
      <c r="K50" s="303"/>
    </row>
    <row r="51" s="1" customFormat="1" ht="15" customHeight="1">
      <c r="B51" s="306"/>
      <c r="C51" s="307"/>
      <c r="D51" s="305" t="s">
        <v>1360</v>
      </c>
      <c r="E51" s="305"/>
      <c r="F51" s="305"/>
      <c r="G51" s="305"/>
      <c r="H51" s="305"/>
      <c r="I51" s="305"/>
      <c r="J51" s="305"/>
      <c r="K51" s="303"/>
    </row>
    <row r="52" s="1" customFormat="1" ht="25.5" customHeight="1">
      <c r="B52" s="301"/>
      <c r="C52" s="302" t="s">
        <v>1361</v>
      </c>
      <c r="D52" s="302"/>
      <c r="E52" s="302"/>
      <c r="F52" s="302"/>
      <c r="G52" s="302"/>
      <c r="H52" s="302"/>
      <c r="I52" s="302"/>
      <c r="J52" s="302"/>
      <c r="K52" s="303"/>
    </row>
    <row r="53" s="1" customFormat="1" ht="5.25" customHeight="1">
      <c r="B53" s="301"/>
      <c r="C53" s="304"/>
      <c r="D53" s="304"/>
      <c r="E53" s="304"/>
      <c r="F53" s="304"/>
      <c r="G53" s="304"/>
      <c r="H53" s="304"/>
      <c r="I53" s="304"/>
      <c r="J53" s="304"/>
      <c r="K53" s="303"/>
    </row>
    <row r="54" s="1" customFormat="1" ht="15" customHeight="1">
      <c r="B54" s="301"/>
      <c r="C54" s="305" t="s">
        <v>1362</v>
      </c>
      <c r="D54" s="305"/>
      <c r="E54" s="305"/>
      <c r="F54" s="305"/>
      <c r="G54" s="305"/>
      <c r="H54" s="305"/>
      <c r="I54" s="305"/>
      <c r="J54" s="305"/>
      <c r="K54" s="303"/>
    </row>
    <row r="55" s="1" customFormat="1" ht="15" customHeight="1">
      <c r="B55" s="301"/>
      <c r="C55" s="305" t="s">
        <v>1363</v>
      </c>
      <c r="D55" s="305"/>
      <c r="E55" s="305"/>
      <c r="F55" s="305"/>
      <c r="G55" s="305"/>
      <c r="H55" s="305"/>
      <c r="I55" s="305"/>
      <c r="J55" s="305"/>
      <c r="K55" s="303"/>
    </row>
    <row r="56" s="1" customFormat="1" ht="12.75" customHeight="1">
      <c r="B56" s="301"/>
      <c r="C56" s="305"/>
      <c r="D56" s="305"/>
      <c r="E56" s="305"/>
      <c r="F56" s="305"/>
      <c r="G56" s="305"/>
      <c r="H56" s="305"/>
      <c r="I56" s="305"/>
      <c r="J56" s="305"/>
      <c r="K56" s="303"/>
    </row>
    <row r="57" s="1" customFormat="1" ht="15" customHeight="1">
      <c r="B57" s="301"/>
      <c r="C57" s="305" t="s">
        <v>1364</v>
      </c>
      <c r="D57" s="305"/>
      <c r="E57" s="305"/>
      <c r="F57" s="305"/>
      <c r="G57" s="305"/>
      <c r="H57" s="305"/>
      <c r="I57" s="305"/>
      <c r="J57" s="305"/>
      <c r="K57" s="303"/>
    </row>
    <row r="58" s="1" customFormat="1" ht="15" customHeight="1">
      <c r="B58" s="301"/>
      <c r="C58" s="307"/>
      <c r="D58" s="305" t="s">
        <v>1365</v>
      </c>
      <c r="E58" s="305"/>
      <c r="F58" s="305"/>
      <c r="G58" s="305"/>
      <c r="H58" s="305"/>
      <c r="I58" s="305"/>
      <c r="J58" s="305"/>
      <c r="K58" s="303"/>
    </row>
    <row r="59" s="1" customFormat="1" ht="15" customHeight="1">
      <c r="B59" s="301"/>
      <c r="C59" s="307"/>
      <c r="D59" s="305" t="s">
        <v>1366</v>
      </c>
      <c r="E59" s="305"/>
      <c r="F59" s="305"/>
      <c r="G59" s="305"/>
      <c r="H59" s="305"/>
      <c r="I59" s="305"/>
      <c r="J59" s="305"/>
      <c r="K59" s="303"/>
    </row>
    <row r="60" s="1" customFormat="1" ht="15" customHeight="1">
      <c r="B60" s="301"/>
      <c r="C60" s="307"/>
      <c r="D60" s="305" t="s">
        <v>1367</v>
      </c>
      <c r="E60" s="305"/>
      <c r="F60" s="305"/>
      <c r="G60" s="305"/>
      <c r="H60" s="305"/>
      <c r="I60" s="305"/>
      <c r="J60" s="305"/>
      <c r="K60" s="303"/>
    </row>
    <row r="61" s="1" customFormat="1" ht="15" customHeight="1">
      <c r="B61" s="301"/>
      <c r="C61" s="307"/>
      <c r="D61" s="305" t="s">
        <v>1368</v>
      </c>
      <c r="E61" s="305"/>
      <c r="F61" s="305"/>
      <c r="G61" s="305"/>
      <c r="H61" s="305"/>
      <c r="I61" s="305"/>
      <c r="J61" s="305"/>
      <c r="K61" s="303"/>
    </row>
    <row r="62" s="1" customFormat="1" ht="15" customHeight="1">
      <c r="B62" s="301"/>
      <c r="C62" s="307"/>
      <c r="D62" s="310" t="s">
        <v>1369</v>
      </c>
      <c r="E62" s="310"/>
      <c r="F62" s="310"/>
      <c r="G62" s="310"/>
      <c r="H62" s="310"/>
      <c r="I62" s="310"/>
      <c r="J62" s="310"/>
      <c r="K62" s="303"/>
    </row>
    <row r="63" s="1" customFormat="1" ht="15" customHeight="1">
      <c r="B63" s="301"/>
      <c r="C63" s="307"/>
      <c r="D63" s="305" t="s">
        <v>1370</v>
      </c>
      <c r="E63" s="305"/>
      <c r="F63" s="305"/>
      <c r="G63" s="305"/>
      <c r="H63" s="305"/>
      <c r="I63" s="305"/>
      <c r="J63" s="305"/>
      <c r="K63" s="303"/>
    </row>
    <row r="64" s="1" customFormat="1" ht="12.75" customHeight="1">
      <c r="B64" s="301"/>
      <c r="C64" s="307"/>
      <c r="D64" s="307"/>
      <c r="E64" s="311"/>
      <c r="F64" s="307"/>
      <c r="G64" s="307"/>
      <c r="H64" s="307"/>
      <c r="I64" s="307"/>
      <c r="J64" s="307"/>
      <c r="K64" s="303"/>
    </row>
    <row r="65" s="1" customFormat="1" ht="15" customHeight="1">
      <c r="B65" s="301"/>
      <c r="C65" s="307"/>
      <c r="D65" s="305" t="s">
        <v>1371</v>
      </c>
      <c r="E65" s="305"/>
      <c r="F65" s="305"/>
      <c r="G65" s="305"/>
      <c r="H65" s="305"/>
      <c r="I65" s="305"/>
      <c r="J65" s="305"/>
      <c r="K65" s="303"/>
    </row>
    <row r="66" s="1" customFormat="1" ht="15" customHeight="1">
      <c r="B66" s="301"/>
      <c r="C66" s="307"/>
      <c r="D66" s="310" t="s">
        <v>1372</v>
      </c>
      <c r="E66" s="310"/>
      <c r="F66" s="310"/>
      <c r="G66" s="310"/>
      <c r="H66" s="310"/>
      <c r="I66" s="310"/>
      <c r="J66" s="310"/>
      <c r="K66" s="303"/>
    </row>
    <row r="67" s="1" customFormat="1" ht="15" customHeight="1">
      <c r="B67" s="301"/>
      <c r="C67" s="307"/>
      <c r="D67" s="305" t="s">
        <v>1373</v>
      </c>
      <c r="E67" s="305"/>
      <c r="F67" s="305"/>
      <c r="G67" s="305"/>
      <c r="H67" s="305"/>
      <c r="I67" s="305"/>
      <c r="J67" s="305"/>
      <c r="K67" s="303"/>
    </row>
    <row r="68" s="1" customFormat="1" ht="15" customHeight="1">
      <c r="B68" s="301"/>
      <c r="C68" s="307"/>
      <c r="D68" s="305" t="s">
        <v>1374</v>
      </c>
      <c r="E68" s="305"/>
      <c r="F68" s="305"/>
      <c r="G68" s="305"/>
      <c r="H68" s="305"/>
      <c r="I68" s="305"/>
      <c r="J68" s="305"/>
      <c r="K68" s="303"/>
    </row>
    <row r="69" s="1" customFormat="1" ht="15" customHeight="1">
      <c r="B69" s="301"/>
      <c r="C69" s="307"/>
      <c r="D69" s="305" t="s">
        <v>1375</v>
      </c>
      <c r="E69" s="305"/>
      <c r="F69" s="305"/>
      <c r="G69" s="305"/>
      <c r="H69" s="305"/>
      <c r="I69" s="305"/>
      <c r="J69" s="305"/>
      <c r="K69" s="303"/>
    </row>
    <row r="70" s="1" customFormat="1" ht="15" customHeight="1">
      <c r="B70" s="301"/>
      <c r="C70" s="307"/>
      <c r="D70" s="305" t="s">
        <v>1376</v>
      </c>
      <c r="E70" s="305"/>
      <c r="F70" s="305"/>
      <c r="G70" s="305"/>
      <c r="H70" s="305"/>
      <c r="I70" s="305"/>
      <c r="J70" s="305"/>
      <c r="K70" s="303"/>
    </row>
    <row r="71" s="1" customFormat="1" ht="12.75" customHeight="1">
      <c r="B71" s="312"/>
      <c r="C71" s="313"/>
      <c r="D71" s="313"/>
      <c r="E71" s="313"/>
      <c r="F71" s="313"/>
      <c r="G71" s="313"/>
      <c r="H71" s="313"/>
      <c r="I71" s="313"/>
      <c r="J71" s="313"/>
      <c r="K71" s="314"/>
    </row>
    <row r="72" s="1" customFormat="1" ht="18.75" customHeight="1">
      <c r="B72" s="315"/>
      <c r="C72" s="315"/>
      <c r="D72" s="315"/>
      <c r="E72" s="315"/>
      <c r="F72" s="315"/>
      <c r="G72" s="315"/>
      <c r="H72" s="315"/>
      <c r="I72" s="315"/>
      <c r="J72" s="315"/>
      <c r="K72" s="316"/>
    </row>
    <row r="73" s="1" customFormat="1" ht="18.75" customHeight="1">
      <c r="B73" s="316"/>
      <c r="C73" s="316"/>
      <c r="D73" s="316"/>
      <c r="E73" s="316"/>
      <c r="F73" s="316"/>
      <c r="G73" s="316"/>
      <c r="H73" s="316"/>
      <c r="I73" s="316"/>
      <c r="J73" s="316"/>
      <c r="K73" s="316"/>
    </row>
    <row r="74" s="1" customFormat="1" ht="7.5" customHeight="1">
      <c r="B74" s="317"/>
      <c r="C74" s="318"/>
      <c r="D74" s="318"/>
      <c r="E74" s="318"/>
      <c r="F74" s="318"/>
      <c r="G74" s="318"/>
      <c r="H74" s="318"/>
      <c r="I74" s="318"/>
      <c r="J74" s="318"/>
      <c r="K74" s="319"/>
    </row>
    <row r="75" s="1" customFormat="1" ht="45" customHeight="1">
      <c r="B75" s="320"/>
      <c r="C75" s="321" t="s">
        <v>1377</v>
      </c>
      <c r="D75" s="321"/>
      <c r="E75" s="321"/>
      <c r="F75" s="321"/>
      <c r="G75" s="321"/>
      <c r="H75" s="321"/>
      <c r="I75" s="321"/>
      <c r="J75" s="321"/>
      <c r="K75" s="322"/>
    </row>
    <row r="76" s="1" customFormat="1" ht="17.25" customHeight="1">
      <c r="B76" s="320"/>
      <c r="C76" s="323" t="s">
        <v>1378</v>
      </c>
      <c r="D76" s="323"/>
      <c r="E76" s="323"/>
      <c r="F76" s="323" t="s">
        <v>1379</v>
      </c>
      <c r="G76" s="324"/>
      <c r="H76" s="323" t="s">
        <v>60</v>
      </c>
      <c r="I76" s="323" t="s">
        <v>63</v>
      </c>
      <c r="J76" s="323" t="s">
        <v>1380</v>
      </c>
      <c r="K76" s="322"/>
    </row>
    <row r="77" s="1" customFormat="1" ht="17.25" customHeight="1">
      <c r="B77" s="320"/>
      <c r="C77" s="325" t="s">
        <v>1381</v>
      </c>
      <c r="D77" s="325"/>
      <c r="E77" s="325"/>
      <c r="F77" s="326" t="s">
        <v>1382</v>
      </c>
      <c r="G77" s="327"/>
      <c r="H77" s="325"/>
      <c r="I77" s="325"/>
      <c r="J77" s="325" t="s">
        <v>1383</v>
      </c>
      <c r="K77" s="322"/>
    </row>
    <row r="78" s="1" customFormat="1" ht="5.25" customHeight="1">
      <c r="B78" s="320"/>
      <c r="C78" s="328"/>
      <c r="D78" s="328"/>
      <c r="E78" s="328"/>
      <c r="F78" s="328"/>
      <c r="G78" s="329"/>
      <c r="H78" s="328"/>
      <c r="I78" s="328"/>
      <c r="J78" s="328"/>
      <c r="K78" s="322"/>
    </row>
    <row r="79" s="1" customFormat="1" ht="15" customHeight="1">
      <c r="B79" s="320"/>
      <c r="C79" s="308" t="s">
        <v>59</v>
      </c>
      <c r="D79" s="330"/>
      <c r="E79" s="330"/>
      <c r="F79" s="331" t="s">
        <v>1384</v>
      </c>
      <c r="G79" s="332"/>
      <c r="H79" s="308" t="s">
        <v>1385</v>
      </c>
      <c r="I79" s="308" t="s">
        <v>1386</v>
      </c>
      <c r="J79" s="308">
        <v>20</v>
      </c>
      <c r="K79" s="322"/>
    </row>
    <row r="80" s="1" customFormat="1" ht="15" customHeight="1">
      <c r="B80" s="320"/>
      <c r="C80" s="308" t="s">
        <v>1387</v>
      </c>
      <c r="D80" s="308"/>
      <c r="E80" s="308"/>
      <c r="F80" s="331" t="s">
        <v>1384</v>
      </c>
      <c r="G80" s="332"/>
      <c r="H80" s="308" t="s">
        <v>1388</v>
      </c>
      <c r="I80" s="308" t="s">
        <v>1386</v>
      </c>
      <c r="J80" s="308">
        <v>120</v>
      </c>
      <c r="K80" s="322"/>
    </row>
    <row r="81" s="1" customFormat="1" ht="15" customHeight="1">
      <c r="B81" s="333"/>
      <c r="C81" s="308" t="s">
        <v>1389</v>
      </c>
      <c r="D81" s="308"/>
      <c r="E81" s="308"/>
      <c r="F81" s="331" t="s">
        <v>1390</v>
      </c>
      <c r="G81" s="332"/>
      <c r="H81" s="308" t="s">
        <v>1391</v>
      </c>
      <c r="I81" s="308" t="s">
        <v>1386</v>
      </c>
      <c r="J81" s="308">
        <v>50</v>
      </c>
      <c r="K81" s="322"/>
    </row>
    <row r="82" s="1" customFormat="1" ht="15" customHeight="1">
      <c r="B82" s="333"/>
      <c r="C82" s="308" t="s">
        <v>1392</v>
      </c>
      <c r="D82" s="308"/>
      <c r="E82" s="308"/>
      <c r="F82" s="331" t="s">
        <v>1384</v>
      </c>
      <c r="G82" s="332"/>
      <c r="H82" s="308" t="s">
        <v>1393</v>
      </c>
      <c r="I82" s="308" t="s">
        <v>1394</v>
      </c>
      <c r="J82" s="308"/>
      <c r="K82" s="322"/>
    </row>
    <row r="83" s="1" customFormat="1" ht="15" customHeight="1">
      <c r="B83" s="333"/>
      <c r="C83" s="334" t="s">
        <v>1395</v>
      </c>
      <c r="D83" s="334"/>
      <c r="E83" s="334"/>
      <c r="F83" s="335" t="s">
        <v>1390</v>
      </c>
      <c r="G83" s="334"/>
      <c r="H83" s="334" t="s">
        <v>1396</v>
      </c>
      <c r="I83" s="334" t="s">
        <v>1386</v>
      </c>
      <c r="J83" s="334">
        <v>15</v>
      </c>
      <c r="K83" s="322"/>
    </row>
    <row r="84" s="1" customFormat="1" ht="15" customHeight="1">
      <c r="B84" s="333"/>
      <c r="C84" s="334" t="s">
        <v>1397</v>
      </c>
      <c r="D84" s="334"/>
      <c r="E84" s="334"/>
      <c r="F84" s="335" t="s">
        <v>1390</v>
      </c>
      <c r="G84" s="334"/>
      <c r="H84" s="334" t="s">
        <v>1398</v>
      </c>
      <c r="I84" s="334" t="s">
        <v>1386</v>
      </c>
      <c r="J84" s="334">
        <v>15</v>
      </c>
      <c r="K84" s="322"/>
    </row>
    <row r="85" s="1" customFormat="1" ht="15" customHeight="1">
      <c r="B85" s="333"/>
      <c r="C85" s="334" t="s">
        <v>1399</v>
      </c>
      <c r="D85" s="334"/>
      <c r="E85" s="334"/>
      <c r="F85" s="335" t="s">
        <v>1390</v>
      </c>
      <c r="G85" s="334"/>
      <c r="H85" s="334" t="s">
        <v>1400</v>
      </c>
      <c r="I85" s="334" t="s">
        <v>1386</v>
      </c>
      <c r="J85" s="334">
        <v>20</v>
      </c>
      <c r="K85" s="322"/>
    </row>
    <row r="86" s="1" customFormat="1" ht="15" customHeight="1">
      <c r="B86" s="333"/>
      <c r="C86" s="334" t="s">
        <v>1401</v>
      </c>
      <c r="D86" s="334"/>
      <c r="E86" s="334"/>
      <c r="F86" s="335" t="s">
        <v>1390</v>
      </c>
      <c r="G86" s="334"/>
      <c r="H86" s="334" t="s">
        <v>1402</v>
      </c>
      <c r="I86" s="334" t="s">
        <v>1386</v>
      </c>
      <c r="J86" s="334">
        <v>20</v>
      </c>
      <c r="K86" s="322"/>
    </row>
    <row r="87" s="1" customFormat="1" ht="15" customHeight="1">
      <c r="B87" s="333"/>
      <c r="C87" s="308" t="s">
        <v>1403</v>
      </c>
      <c r="D87" s="308"/>
      <c r="E87" s="308"/>
      <c r="F87" s="331" t="s">
        <v>1390</v>
      </c>
      <c r="G87" s="332"/>
      <c r="H87" s="308" t="s">
        <v>1404</v>
      </c>
      <c r="I87" s="308" t="s">
        <v>1386</v>
      </c>
      <c r="J87" s="308">
        <v>50</v>
      </c>
      <c r="K87" s="322"/>
    </row>
    <row r="88" s="1" customFormat="1" ht="15" customHeight="1">
      <c r="B88" s="333"/>
      <c r="C88" s="308" t="s">
        <v>1405</v>
      </c>
      <c r="D88" s="308"/>
      <c r="E88" s="308"/>
      <c r="F88" s="331" t="s">
        <v>1390</v>
      </c>
      <c r="G88" s="332"/>
      <c r="H88" s="308" t="s">
        <v>1406</v>
      </c>
      <c r="I88" s="308" t="s">
        <v>1386</v>
      </c>
      <c r="J88" s="308">
        <v>20</v>
      </c>
      <c r="K88" s="322"/>
    </row>
    <row r="89" s="1" customFormat="1" ht="15" customHeight="1">
      <c r="B89" s="333"/>
      <c r="C89" s="308" t="s">
        <v>1407</v>
      </c>
      <c r="D89" s="308"/>
      <c r="E89" s="308"/>
      <c r="F89" s="331" t="s">
        <v>1390</v>
      </c>
      <c r="G89" s="332"/>
      <c r="H89" s="308" t="s">
        <v>1408</v>
      </c>
      <c r="I89" s="308" t="s">
        <v>1386</v>
      </c>
      <c r="J89" s="308">
        <v>20</v>
      </c>
      <c r="K89" s="322"/>
    </row>
    <row r="90" s="1" customFormat="1" ht="15" customHeight="1">
      <c r="B90" s="333"/>
      <c r="C90" s="308" t="s">
        <v>1409</v>
      </c>
      <c r="D90" s="308"/>
      <c r="E90" s="308"/>
      <c r="F90" s="331" t="s">
        <v>1390</v>
      </c>
      <c r="G90" s="332"/>
      <c r="H90" s="308" t="s">
        <v>1410</v>
      </c>
      <c r="I90" s="308" t="s">
        <v>1386</v>
      </c>
      <c r="J90" s="308">
        <v>50</v>
      </c>
      <c r="K90" s="322"/>
    </row>
    <row r="91" s="1" customFormat="1" ht="15" customHeight="1">
      <c r="B91" s="333"/>
      <c r="C91" s="308" t="s">
        <v>1411</v>
      </c>
      <c r="D91" s="308"/>
      <c r="E91" s="308"/>
      <c r="F91" s="331" t="s">
        <v>1390</v>
      </c>
      <c r="G91" s="332"/>
      <c r="H91" s="308" t="s">
        <v>1411</v>
      </c>
      <c r="I91" s="308" t="s">
        <v>1386</v>
      </c>
      <c r="J91" s="308">
        <v>50</v>
      </c>
      <c r="K91" s="322"/>
    </row>
    <row r="92" s="1" customFormat="1" ht="15" customHeight="1">
      <c r="B92" s="333"/>
      <c r="C92" s="308" t="s">
        <v>1412</v>
      </c>
      <c r="D92" s="308"/>
      <c r="E92" s="308"/>
      <c r="F92" s="331" t="s">
        <v>1390</v>
      </c>
      <c r="G92" s="332"/>
      <c r="H92" s="308" t="s">
        <v>1413</v>
      </c>
      <c r="I92" s="308" t="s">
        <v>1386</v>
      </c>
      <c r="J92" s="308">
        <v>255</v>
      </c>
      <c r="K92" s="322"/>
    </row>
    <row r="93" s="1" customFormat="1" ht="15" customHeight="1">
      <c r="B93" s="333"/>
      <c r="C93" s="308" t="s">
        <v>1414</v>
      </c>
      <c r="D93" s="308"/>
      <c r="E93" s="308"/>
      <c r="F93" s="331" t="s">
        <v>1384</v>
      </c>
      <c r="G93" s="332"/>
      <c r="H93" s="308" t="s">
        <v>1415</v>
      </c>
      <c r="I93" s="308" t="s">
        <v>1416</v>
      </c>
      <c r="J93" s="308"/>
      <c r="K93" s="322"/>
    </row>
    <row r="94" s="1" customFormat="1" ht="15" customHeight="1">
      <c r="B94" s="333"/>
      <c r="C94" s="308" t="s">
        <v>1417</v>
      </c>
      <c r="D94" s="308"/>
      <c r="E94" s="308"/>
      <c r="F94" s="331" t="s">
        <v>1384</v>
      </c>
      <c r="G94" s="332"/>
      <c r="H94" s="308" t="s">
        <v>1418</v>
      </c>
      <c r="I94" s="308" t="s">
        <v>1419</v>
      </c>
      <c r="J94" s="308"/>
      <c r="K94" s="322"/>
    </row>
    <row r="95" s="1" customFormat="1" ht="15" customHeight="1">
      <c r="B95" s="333"/>
      <c r="C95" s="308" t="s">
        <v>1420</v>
      </c>
      <c r="D95" s="308"/>
      <c r="E95" s="308"/>
      <c r="F95" s="331" t="s">
        <v>1384</v>
      </c>
      <c r="G95" s="332"/>
      <c r="H95" s="308" t="s">
        <v>1420</v>
      </c>
      <c r="I95" s="308" t="s">
        <v>1419</v>
      </c>
      <c r="J95" s="308"/>
      <c r="K95" s="322"/>
    </row>
    <row r="96" s="1" customFormat="1" ht="15" customHeight="1">
      <c r="B96" s="333"/>
      <c r="C96" s="308" t="s">
        <v>44</v>
      </c>
      <c r="D96" s="308"/>
      <c r="E96" s="308"/>
      <c r="F96" s="331" t="s">
        <v>1384</v>
      </c>
      <c r="G96" s="332"/>
      <c r="H96" s="308" t="s">
        <v>1421</v>
      </c>
      <c r="I96" s="308" t="s">
        <v>1419</v>
      </c>
      <c r="J96" s="308"/>
      <c r="K96" s="322"/>
    </row>
    <row r="97" s="1" customFormat="1" ht="15" customHeight="1">
      <c r="B97" s="333"/>
      <c r="C97" s="308" t="s">
        <v>54</v>
      </c>
      <c r="D97" s="308"/>
      <c r="E97" s="308"/>
      <c r="F97" s="331" t="s">
        <v>1384</v>
      </c>
      <c r="G97" s="332"/>
      <c r="H97" s="308" t="s">
        <v>1422</v>
      </c>
      <c r="I97" s="308" t="s">
        <v>1419</v>
      </c>
      <c r="J97" s="308"/>
      <c r="K97" s="322"/>
    </row>
    <row r="98" s="1" customFormat="1" ht="15" customHeight="1">
      <c r="B98" s="336"/>
      <c r="C98" s="337"/>
      <c r="D98" s="337"/>
      <c r="E98" s="337"/>
      <c r="F98" s="337"/>
      <c r="G98" s="337"/>
      <c r="H98" s="337"/>
      <c r="I98" s="337"/>
      <c r="J98" s="337"/>
      <c r="K98" s="338"/>
    </row>
    <row r="99" s="1" customFormat="1" ht="18.75" customHeight="1">
      <c r="B99" s="339"/>
      <c r="C99" s="340"/>
      <c r="D99" s="340"/>
      <c r="E99" s="340"/>
      <c r="F99" s="340"/>
      <c r="G99" s="340"/>
      <c r="H99" s="340"/>
      <c r="I99" s="340"/>
      <c r="J99" s="340"/>
      <c r="K99" s="339"/>
    </row>
    <row r="100" s="1" customFormat="1" ht="18.75" customHeight="1">
      <c r="B100" s="316"/>
      <c r="C100" s="316"/>
      <c r="D100" s="316"/>
      <c r="E100" s="316"/>
      <c r="F100" s="316"/>
      <c r="G100" s="316"/>
      <c r="H100" s="316"/>
      <c r="I100" s="316"/>
      <c r="J100" s="316"/>
      <c r="K100" s="316"/>
    </row>
    <row r="101" s="1" customFormat="1" ht="7.5" customHeight="1">
      <c r="B101" s="317"/>
      <c r="C101" s="318"/>
      <c r="D101" s="318"/>
      <c r="E101" s="318"/>
      <c r="F101" s="318"/>
      <c r="G101" s="318"/>
      <c r="H101" s="318"/>
      <c r="I101" s="318"/>
      <c r="J101" s="318"/>
      <c r="K101" s="319"/>
    </row>
    <row r="102" s="1" customFormat="1" ht="45" customHeight="1">
      <c r="B102" s="320"/>
      <c r="C102" s="321" t="s">
        <v>1423</v>
      </c>
      <c r="D102" s="321"/>
      <c r="E102" s="321"/>
      <c r="F102" s="321"/>
      <c r="G102" s="321"/>
      <c r="H102" s="321"/>
      <c r="I102" s="321"/>
      <c r="J102" s="321"/>
      <c r="K102" s="322"/>
    </row>
    <row r="103" s="1" customFormat="1" ht="17.25" customHeight="1">
      <c r="B103" s="320"/>
      <c r="C103" s="323" t="s">
        <v>1378</v>
      </c>
      <c r="D103" s="323"/>
      <c r="E103" s="323"/>
      <c r="F103" s="323" t="s">
        <v>1379</v>
      </c>
      <c r="G103" s="324"/>
      <c r="H103" s="323" t="s">
        <v>60</v>
      </c>
      <c r="I103" s="323" t="s">
        <v>63</v>
      </c>
      <c r="J103" s="323" t="s">
        <v>1380</v>
      </c>
      <c r="K103" s="322"/>
    </row>
    <row r="104" s="1" customFormat="1" ht="17.25" customHeight="1">
      <c r="B104" s="320"/>
      <c r="C104" s="325" t="s">
        <v>1381</v>
      </c>
      <c r="D104" s="325"/>
      <c r="E104" s="325"/>
      <c r="F104" s="326" t="s">
        <v>1382</v>
      </c>
      <c r="G104" s="327"/>
      <c r="H104" s="325"/>
      <c r="I104" s="325"/>
      <c r="J104" s="325" t="s">
        <v>1383</v>
      </c>
      <c r="K104" s="322"/>
    </row>
    <row r="105" s="1" customFormat="1" ht="5.25" customHeight="1">
      <c r="B105" s="320"/>
      <c r="C105" s="323"/>
      <c r="D105" s="323"/>
      <c r="E105" s="323"/>
      <c r="F105" s="323"/>
      <c r="G105" s="341"/>
      <c r="H105" s="323"/>
      <c r="I105" s="323"/>
      <c r="J105" s="323"/>
      <c r="K105" s="322"/>
    </row>
    <row r="106" s="1" customFormat="1" ht="15" customHeight="1">
      <c r="B106" s="320"/>
      <c r="C106" s="308" t="s">
        <v>59</v>
      </c>
      <c r="D106" s="330"/>
      <c r="E106" s="330"/>
      <c r="F106" s="331" t="s">
        <v>1384</v>
      </c>
      <c r="G106" s="308"/>
      <c r="H106" s="308" t="s">
        <v>1424</v>
      </c>
      <c r="I106" s="308" t="s">
        <v>1386</v>
      </c>
      <c r="J106" s="308">
        <v>20</v>
      </c>
      <c r="K106" s="322"/>
    </row>
    <row r="107" s="1" customFormat="1" ht="15" customHeight="1">
      <c r="B107" s="320"/>
      <c r="C107" s="308" t="s">
        <v>1387</v>
      </c>
      <c r="D107" s="308"/>
      <c r="E107" s="308"/>
      <c r="F107" s="331" t="s">
        <v>1384</v>
      </c>
      <c r="G107" s="308"/>
      <c r="H107" s="308" t="s">
        <v>1424</v>
      </c>
      <c r="I107" s="308" t="s">
        <v>1386</v>
      </c>
      <c r="J107" s="308">
        <v>120</v>
      </c>
      <c r="K107" s="322"/>
    </row>
    <row r="108" s="1" customFormat="1" ht="15" customHeight="1">
      <c r="B108" s="333"/>
      <c r="C108" s="308" t="s">
        <v>1389</v>
      </c>
      <c r="D108" s="308"/>
      <c r="E108" s="308"/>
      <c r="F108" s="331" t="s">
        <v>1390</v>
      </c>
      <c r="G108" s="308"/>
      <c r="H108" s="308" t="s">
        <v>1424</v>
      </c>
      <c r="I108" s="308" t="s">
        <v>1386</v>
      </c>
      <c r="J108" s="308">
        <v>50</v>
      </c>
      <c r="K108" s="322"/>
    </row>
    <row r="109" s="1" customFormat="1" ht="15" customHeight="1">
      <c r="B109" s="333"/>
      <c r="C109" s="308" t="s">
        <v>1392</v>
      </c>
      <c r="D109" s="308"/>
      <c r="E109" s="308"/>
      <c r="F109" s="331" t="s">
        <v>1384</v>
      </c>
      <c r="G109" s="308"/>
      <c r="H109" s="308" t="s">
        <v>1424</v>
      </c>
      <c r="I109" s="308" t="s">
        <v>1394</v>
      </c>
      <c r="J109" s="308"/>
      <c r="K109" s="322"/>
    </row>
    <row r="110" s="1" customFormat="1" ht="15" customHeight="1">
      <c r="B110" s="333"/>
      <c r="C110" s="308" t="s">
        <v>1403</v>
      </c>
      <c r="D110" s="308"/>
      <c r="E110" s="308"/>
      <c r="F110" s="331" t="s">
        <v>1390</v>
      </c>
      <c r="G110" s="308"/>
      <c r="H110" s="308" t="s">
        <v>1424</v>
      </c>
      <c r="I110" s="308" t="s">
        <v>1386</v>
      </c>
      <c r="J110" s="308">
        <v>50</v>
      </c>
      <c r="K110" s="322"/>
    </row>
    <row r="111" s="1" customFormat="1" ht="15" customHeight="1">
      <c r="B111" s="333"/>
      <c r="C111" s="308" t="s">
        <v>1411</v>
      </c>
      <c r="D111" s="308"/>
      <c r="E111" s="308"/>
      <c r="F111" s="331" t="s">
        <v>1390</v>
      </c>
      <c r="G111" s="308"/>
      <c r="H111" s="308" t="s">
        <v>1424</v>
      </c>
      <c r="I111" s="308" t="s">
        <v>1386</v>
      </c>
      <c r="J111" s="308">
        <v>50</v>
      </c>
      <c r="K111" s="322"/>
    </row>
    <row r="112" s="1" customFormat="1" ht="15" customHeight="1">
      <c r="B112" s="333"/>
      <c r="C112" s="308" t="s">
        <v>1409</v>
      </c>
      <c r="D112" s="308"/>
      <c r="E112" s="308"/>
      <c r="F112" s="331" t="s">
        <v>1390</v>
      </c>
      <c r="G112" s="308"/>
      <c r="H112" s="308" t="s">
        <v>1424</v>
      </c>
      <c r="I112" s="308" t="s">
        <v>1386</v>
      </c>
      <c r="J112" s="308">
        <v>50</v>
      </c>
      <c r="K112" s="322"/>
    </row>
    <row r="113" s="1" customFormat="1" ht="15" customHeight="1">
      <c r="B113" s="333"/>
      <c r="C113" s="308" t="s">
        <v>59</v>
      </c>
      <c r="D113" s="308"/>
      <c r="E113" s="308"/>
      <c r="F113" s="331" t="s">
        <v>1384</v>
      </c>
      <c r="G113" s="308"/>
      <c r="H113" s="308" t="s">
        <v>1425</v>
      </c>
      <c r="I113" s="308" t="s">
        <v>1386</v>
      </c>
      <c r="J113" s="308">
        <v>20</v>
      </c>
      <c r="K113" s="322"/>
    </row>
    <row r="114" s="1" customFormat="1" ht="15" customHeight="1">
      <c r="B114" s="333"/>
      <c r="C114" s="308" t="s">
        <v>1426</v>
      </c>
      <c r="D114" s="308"/>
      <c r="E114" s="308"/>
      <c r="F114" s="331" t="s">
        <v>1384</v>
      </c>
      <c r="G114" s="308"/>
      <c r="H114" s="308" t="s">
        <v>1427</v>
      </c>
      <c r="I114" s="308" t="s">
        <v>1386</v>
      </c>
      <c r="J114" s="308">
        <v>120</v>
      </c>
      <c r="K114" s="322"/>
    </row>
    <row r="115" s="1" customFormat="1" ht="15" customHeight="1">
      <c r="B115" s="333"/>
      <c r="C115" s="308" t="s">
        <v>44</v>
      </c>
      <c r="D115" s="308"/>
      <c r="E115" s="308"/>
      <c r="F115" s="331" t="s">
        <v>1384</v>
      </c>
      <c r="G115" s="308"/>
      <c r="H115" s="308" t="s">
        <v>1428</v>
      </c>
      <c r="I115" s="308" t="s">
        <v>1419</v>
      </c>
      <c r="J115" s="308"/>
      <c r="K115" s="322"/>
    </row>
    <row r="116" s="1" customFormat="1" ht="15" customHeight="1">
      <c r="B116" s="333"/>
      <c r="C116" s="308" t="s">
        <v>54</v>
      </c>
      <c r="D116" s="308"/>
      <c r="E116" s="308"/>
      <c r="F116" s="331" t="s">
        <v>1384</v>
      </c>
      <c r="G116" s="308"/>
      <c r="H116" s="308" t="s">
        <v>1429</v>
      </c>
      <c r="I116" s="308" t="s">
        <v>1419</v>
      </c>
      <c r="J116" s="308"/>
      <c r="K116" s="322"/>
    </row>
    <row r="117" s="1" customFormat="1" ht="15" customHeight="1">
      <c r="B117" s="333"/>
      <c r="C117" s="308" t="s">
        <v>63</v>
      </c>
      <c r="D117" s="308"/>
      <c r="E117" s="308"/>
      <c r="F117" s="331" t="s">
        <v>1384</v>
      </c>
      <c r="G117" s="308"/>
      <c r="H117" s="308" t="s">
        <v>1430</v>
      </c>
      <c r="I117" s="308" t="s">
        <v>1431</v>
      </c>
      <c r="J117" s="308"/>
      <c r="K117" s="322"/>
    </row>
    <row r="118" s="1" customFormat="1" ht="15" customHeight="1">
      <c r="B118" s="336"/>
      <c r="C118" s="342"/>
      <c r="D118" s="342"/>
      <c r="E118" s="342"/>
      <c r="F118" s="342"/>
      <c r="G118" s="342"/>
      <c r="H118" s="342"/>
      <c r="I118" s="342"/>
      <c r="J118" s="342"/>
      <c r="K118" s="338"/>
    </row>
    <row r="119" s="1" customFormat="1" ht="18.75" customHeight="1">
      <c r="B119" s="343"/>
      <c r="C119" s="344"/>
      <c r="D119" s="344"/>
      <c r="E119" s="344"/>
      <c r="F119" s="345"/>
      <c r="G119" s="344"/>
      <c r="H119" s="344"/>
      <c r="I119" s="344"/>
      <c r="J119" s="344"/>
      <c r="K119" s="343"/>
    </row>
    <row r="120" s="1" customFormat="1" ht="18.75" customHeight="1">
      <c r="B120" s="316"/>
      <c r="C120" s="316"/>
      <c r="D120" s="316"/>
      <c r="E120" s="316"/>
      <c r="F120" s="316"/>
      <c r="G120" s="316"/>
      <c r="H120" s="316"/>
      <c r="I120" s="316"/>
      <c r="J120" s="316"/>
      <c r="K120" s="316"/>
    </row>
    <row r="121" s="1" customFormat="1" ht="7.5" customHeight="1">
      <c r="B121" s="346"/>
      <c r="C121" s="347"/>
      <c r="D121" s="347"/>
      <c r="E121" s="347"/>
      <c r="F121" s="347"/>
      <c r="G121" s="347"/>
      <c r="H121" s="347"/>
      <c r="I121" s="347"/>
      <c r="J121" s="347"/>
      <c r="K121" s="348"/>
    </row>
    <row r="122" s="1" customFormat="1" ht="45" customHeight="1">
      <c r="B122" s="349"/>
      <c r="C122" s="299" t="s">
        <v>1432</v>
      </c>
      <c r="D122" s="299"/>
      <c r="E122" s="299"/>
      <c r="F122" s="299"/>
      <c r="G122" s="299"/>
      <c r="H122" s="299"/>
      <c r="I122" s="299"/>
      <c r="J122" s="299"/>
      <c r="K122" s="350"/>
    </row>
    <row r="123" s="1" customFormat="1" ht="17.25" customHeight="1">
      <c r="B123" s="351"/>
      <c r="C123" s="323" t="s">
        <v>1378</v>
      </c>
      <c r="D123" s="323"/>
      <c r="E123" s="323"/>
      <c r="F123" s="323" t="s">
        <v>1379</v>
      </c>
      <c r="G123" s="324"/>
      <c r="H123" s="323" t="s">
        <v>60</v>
      </c>
      <c r="I123" s="323" t="s">
        <v>63</v>
      </c>
      <c r="J123" s="323" t="s">
        <v>1380</v>
      </c>
      <c r="K123" s="352"/>
    </row>
    <row r="124" s="1" customFormat="1" ht="17.25" customHeight="1">
      <c r="B124" s="351"/>
      <c r="C124" s="325" t="s">
        <v>1381</v>
      </c>
      <c r="D124" s="325"/>
      <c r="E124" s="325"/>
      <c r="F124" s="326" t="s">
        <v>1382</v>
      </c>
      <c r="G124" s="327"/>
      <c r="H124" s="325"/>
      <c r="I124" s="325"/>
      <c r="J124" s="325" t="s">
        <v>1383</v>
      </c>
      <c r="K124" s="352"/>
    </row>
    <row r="125" s="1" customFormat="1" ht="5.25" customHeight="1">
      <c r="B125" s="353"/>
      <c r="C125" s="328"/>
      <c r="D125" s="328"/>
      <c r="E125" s="328"/>
      <c r="F125" s="328"/>
      <c r="G125" s="354"/>
      <c r="H125" s="328"/>
      <c r="I125" s="328"/>
      <c r="J125" s="328"/>
      <c r="K125" s="355"/>
    </row>
    <row r="126" s="1" customFormat="1" ht="15" customHeight="1">
      <c r="B126" s="353"/>
      <c r="C126" s="308" t="s">
        <v>1387</v>
      </c>
      <c r="D126" s="330"/>
      <c r="E126" s="330"/>
      <c r="F126" s="331" t="s">
        <v>1384</v>
      </c>
      <c r="G126" s="308"/>
      <c r="H126" s="308" t="s">
        <v>1424</v>
      </c>
      <c r="I126" s="308" t="s">
        <v>1386</v>
      </c>
      <c r="J126" s="308">
        <v>120</v>
      </c>
      <c r="K126" s="356"/>
    </row>
    <row r="127" s="1" customFormat="1" ht="15" customHeight="1">
      <c r="B127" s="353"/>
      <c r="C127" s="308" t="s">
        <v>1433</v>
      </c>
      <c r="D127" s="308"/>
      <c r="E127" s="308"/>
      <c r="F127" s="331" t="s">
        <v>1384</v>
      </c>
      <c r="G127" s="308"/>
      <c r="H127" s="308" t="s">
        <v>1434</v>
      </c>
      <c r="I127" s="308" t="s">
        <v>1386</v>
      </c>
      <c r="J127" s="308" t="s">
        <v>1435</v>
      </c>
      <c r="K127" s="356"/>
    </row>
    <row r="128" s="1" customFormat="1" ht="15" customHeight="1">
      <c r="B128" s="353"/>
      <c r="C128" s="308" t="s">
        <v>90</v>
      </c>
      <c r="D128" s="308"/>
      <c r="E128" s="308"/>
      <c r="F128" s="331" t="s">
        <v>1384</v>
      </c>
      <c r="G128" s="308"/>
      <c r="H128" s="308" t="s">
        <v>1436</v>
      </c>
      <c r="I128" s="308" t="s">
        <v>1386</v>
      </c>
      <c r="J128" s="308" t="s">
        <v>1435</v>
      </c>
      <c r="K128" s="356"/>
    </row>
    <row r="129" s="1" customFormat="1" ht="15" customHeight="1">
      <c r="B129" s="353"/>
      <c r="C129" s="308" t="s">
        <v>1395</v>
      </c>
      <c r="D129" s="308"/>
      <c r="E129" s="308"/>
      <c r="F129" s="331" t="s">
        <v>1390</v>
      </c>
      <c r="G129" s="308"/>
      <c r="H129" s="308" t="s">
        <v>1396</v>
      </c>
      <c r="I129" s="308" t="s">
        <v>1386</v>
      </c>
      <c r="J129" s="308">
        <v>15</v>
      </c>
      <c r="K129" s="356"/>
    </row>
    <row r="130" s="1" customFormat="1" ht="15" customHeight="1">
      <c r="B130" s="353"/>
      <c r="C130" s="334" t="s">
        <v>1397</v>
      </c>
      <c r="D130" s="334"/>
      <c r="E130" s="334"/>
      <c r="F130" s="335" t="s">
        <v>1390</v>
      </c>
      <c r="G130" s="334"/>
      <c r="H130" s="334" t="s">
        <v>1398</v>
      </c>
      <c r="I130" s="334" t="s">
        <v>1386</v>
      </c>
      <c r="J130" s="334">
        <v>15</v>
      </c>
      <c r="K130" s="356"/>
    </row>
    <row r="131" s="1" customFormat="1" ht="15" customHeight="1">
      <c r="B131" s="353"/>
      <c r="C131" s="334" t="s">
        <v>1399</v>
      </c>
      <c r="D131" s="334"/>
      <c r="E131" s="334"/>
      <c r="F131" s="335" t="s">
        <v>1390</v>
      </c>
      <c r="G131" s="334"/>
      <c r="H131" s="334" t="s">
        <v>1400</v>
      </c>
      <c r="I131" s="334" t="s">
        <v>1386</v>
      </c>
      <c r="J131" s="334">
        <v>20</v>
      </c>
      <c r="K131" s="356"/>
    </row>
    <row r="132" s="1" customFormat="1" ht="15" customHeight="1">
      <c r="B132" s="353"/>
      <c r="C132" s="334" t="s">
        <v>1401</v>
      </c>
      <c r="D132" s="334"/>
      <c r="E132" s="334"/>
      <c r="F132" s="335" t="s">
        <v>1390</v>
      </c>
      <c r="G132" s="334"/>
      <c r="H132" s="334" t="s">
        <v>1402</v>
      </c>
      <c r="I132" s="334" t="s">
        <v>1386</v>
      </c>
      <c r="J132" s="334">
        <v>20</v>
      </c>
      <c r="K132" s="356"/>
    </row>
    <row r="133" s="1" customFormat="1" ht="15" customHeight="1">
      <c r="B133" s="353"/>
      <c r="C133" s="308" t="s">
        <v>1389</v>
      </c>
      <c r="D133" s="308"/>
      <c r="E133" s="308"/>
      <c r="F133" s="331" t="s">
        <v>1390</v>
      </c>
      <c r="G133" s="308"/>
      <c r="H133" s="308" t="s">
        <v>1424</v>
      </c>
      <c r="I133" s="308" t="s">
        <v>1386</v>
      </c>
      <c r="J133" s="308">
        <v>50</v>
      </c>
      <c r="K133" s="356"/>
    </row>
    <row r="134" s="1" customFormat="1" ht="15" customHeight="1">
      <c r="B134" s="353"/>
      <c r="C134" s="308" t="s">
        <v>1403</v>
      </c>
      <c r="D134" s="308"/>
      <c r="E134" s="308"/>
      <c r="F134" s="331" t="s">
        <v>1390</v>
      </c>
      <c r="G134" s="308"/>
      <c r="H134" s="308" t="s">
        <v>1424</v>
      </c>
      <c r="I134" s="308" t="s">
        <v>1386</v>
      </c>
      <c r="J134" s="308">
        <v>50</v>
      </c>
      <c r="K134" s="356"/>
    </row>
    <row r="135" s="1" customFormat="1" ht="15" customHeight="1">
      <c r="B135" s="353"/>
      <c r="C135" s="308" t="s">
        <v>1409</v>
      </c>
      <c r="D135" s="308"/>
      <c r="E135" s="308"/>
      <c r="F135" s="331" t="s">
        <v>1390</v>
      </c>
      <c r="G135" s="308"/>
      <c r="H135" s="308" t="s">
        <v>1424</v>
      </c>
      <c r="I135" s="308" t="s">
        <v>1386</v>
      </c>
      <c r="J135" s="308">
        <v>50</v>
      </c>
      <c r="K135" s="356"/>
    </row>
    <row r="136" s="1" customFormat="1" ht="15" customHeight="1">
      <c r="B136" s="353"/>
      <c r="C136" s="308" t="s">
        <v>1411</v>
      </c>
      <c r="D136" s="308"/>
      <c r="E136" s="308"/>
      <c r="F136" s="331" t="s">
        <v>1390</v>
      </c>
      <c r="G136" s="308"/>
      <c r="H136" s="308" t="s">
        <v>1424</v>
      </c>
      <c r="I136" s="308" t="s">
        <v>1386</v>
      </c>
      <c r="J136" s="308">
        <v>50</v>
      </c>
      <c r="K136" s="356"/>
    </row>
    <row r="137" s="1" customFormat="1" ht="15" customHeight="1">
      <c r="B137" s="353"/>
      <c r="C137" s="308" t="s">
        <v>1412</v>
      </c>
      <c r="D137" s="308"/>
      <c r="E137" s="308"/>
      <c r="F137" s="331" t="s">
        <v>1390</v>
      </c>
      <c r="G137" s="308"/>
      <c r="H137" s="308" t="s">
        <v>1437</v>
      </c>
      <c r="I137" s="308" t="s">
        <v>1386</v>
      </c>
      <c r="J137" s="308">
        <v>255</v>
      </c>
      <c r="K137" s="356"/>
    </row>
    <row r="138" s="1" customFormat="1" ht="15" customHeight="1">
      <c r="B138" s="353"/>
      <c r="C138" s="308" t="s">
        <v>1414</v>
      </c>
      <c r="D138" s="308"/>
      <c r="E138" s="308"/>
      <c r="F138" s="331" t="s">
        <v>1384</v>
      </c>
      <c r="G138" s="308"/>
      <c r="H138" s="308" t="s">
        <v>1438</v>
      </c>
      <c r="I138" s="308" t="s">
        <v>1416</v>
      </c>
      <c r="J138" s="308"/>
      <c r="K138" s="356"/>
    </row>
    <row r="139" s="1" customFormat="1" ht="15" customHeight="1">
      <c r="B139" s="353"/>
      <c r="C139" s="308" t="s">
        <v>1417</v>
      </c>
      <c r="D139" s="308"/>
      <c r="E139" s="308"/>
      <c r="F139" s="331" t="s">
        <v>1384</v>
      </c>
      <c r="G139" s="308"/>
      <c r="H139" s="308" t="s">
        <v>1439</v>
      </c>
      <c r="I139" s="308" t="s">
        <v>1419</v>
      </c>
      <c r="J139" s="308"/>
      <c r="K139" s="356"/>
    </row>
    <row r="140" s="1" customFormat="1" ht="15" customHeight="1">
      <c r="B140" s="353"/>
      <c r="C140" s="308" t="s">
        <v>1420</v>
      </c>
      <c r="D140" s="308"/>
      <c r="E140" s="308"/>
      <c r="F140" s="331" t="s">
        <v>1384</v>
      </c>
      <c r="G140" s="308"/>
      <c r="H140" s="308" t="s">
        <v>1420</v>
      </c>
      <c r="I140" s="308" t="s">
        <v>1419</v>
      </c>
      <c r="J140" s="308"/>
      <c r="K140" s="356"/>
    </row>
    <row r="141" s="1" customFormat="1" ht="15" customHeight="1">
      <c r="B141" s="353"/>
      <c r="C141" s="308" t="s">
        <v>44</v>
      </c>
      <c r="D141" s="308"/>
      <c r="E141" s="308"/>
      <c r="F141" s="331" t="s">
        <v>1384</v>
      </c>
      <c r="G141" s="308"/>
      <c r="H141" s="308" t="s">
        <v>1440</v>
      </c>
      <c r="I141" s="308" t="s">
        <v>1419</v>
      </c>
      <c r="J141" s="308"/>
      <c r="K141" s="356"/>
    </row>
    <row r="142" s="1" customFormat="1" ht="15" customHeight="1">
      <c r="B142" s="353"/>
      <c r="C142" s="308" t="s">
        <v>1441</v>
      </c>
      <c r="D142" s="308"/>
      <c r="E142" s="308"/>
      <c r="F142" s="331" t="s">
        <v>1384</v>
      </c>
      <c r="G142" s="308"/>
      <c r="H142" s="308" t="s">
        <v>1442</v>
      </c>
      <c r="I142" s="308" t="s">
        <v>1419</v>
      </c>
      <c r="J142" s="308"/>
      <c r="K142" s="356"/>
    </row>
    <row r="143" s="1" customFormat="1" ht="15" customHeight="1">
      <c r="B143" s="357"/>
      <c r="C143" s="358"/>
      <c r="D143" s="358"/>
      <c r="E143" s="358"/>
      <c r="F143" s="358"/>
      <c r="G143" s="358"/>
      <c r="H143" s="358"/>
      <c r="I143" s="358"/>
      <c r="J143" s="358"/>
      <c r="K143" s="359"/>
    </row>
    <row r="144" s="1" customFormat="1" ht="18.75" customHeight="1">
      <c r="B144" s="344"/>
      <c r="C144" s="344"/>
      <c r="D144" s="344"/>
      <c r="E144" s="344"/>
      <c r="F144" s="345"/>
      <c r="G144" s="344"/>
      <c r="H144" s="344"/>
      <c r="I144" s="344"/>
      <c r="J144" s="344"/>
      <c r="K144" s="344"/>
    </row>
    <row r="145" s="1" customFormat="1" ht="18.75" customHeight="1">
      <c r="B145" s="316"/>
      <c r="C145" s="316"/>
      <c r="D145" s="316"/>
      <c r="E145" s="316"/>
      <c r="F145" s="316"/>
      <c r="G145" s="316"/>
      <c r="H145" s="316"/>
      <c r="I145" s="316"/>
      <c r="J145" s="316"/>
      <c r="K145" s="316"/>
    </row>
    <row r="146" s="1" customFormat="1" ht="7.5" customHeight="1">
      <c r="B146" s="317"/>
      <c r="C146" s="318"/>
      <c r="D146" s="318"/>
      <c r="E146" s="318"/>
      <c r="F146" s="318"/>
      <c r="G146" s="318"/>
      <c r="H146" s="318"/>
      <c r="I146" s="318"/>
      <c r="J146" s="318"/>
      <c r="K146" s="319"/>
    </row>
    <row r="147" s="1" customFormat="1" ht="45" customHeight="1">
      <c r="B147" s="320"/>
      <c r="C147" s="321" t="s">
        <v>1443</v>
      </c>
      <c r="D147" s="321"/>
      <c r="E147" s="321"/>
      <c r="F147" s="321"/>
      <c r="G147" s="321"/>
      <c r="H147" s="321"/>
      <c r="I147" s="321"/>
      <c r="J147" s="321"/>
      <c r="K147" s="322"/>
    </row>
    <row r="148" s="1" customFormat="1" ht="17.25" customHeight="1">
      <c r="B148" s="320"/>
      <c r="C148" s="323" t="s">
        <v>1378</v>
      </c>
      <c r="D148" s="323"/>
      <c r="E148" s="323"/>
      <c r="F148" s="323" t="s">
        <v>1379</v>
      </c>
      <c r="G148" s="324"/>
      <c r="H148" s="323" t="s">
        <v>60</v>
      </c>
      <c r="I148" s="323" t="s">
        <v>63</v>
      </c>
      <c r="J148" s="323" t="s">
        <v>1380</v>
      </c>
      <c r="K148" s="322"/>
    </row>
    <row r="149" s="1" customFormat="1" ht="17.25" customHeight="1">
      <c r="B149" s="320"/>
      <c r="C149" s="325" t="s">
        <v>1381</v>
      </c>
      <c r="D149" s="325"/>
      <c r="E149" s="325"/>
      <c r="F149" s="326" t="s">
        <v>1382</v>
      </c>
      <c r="G149" s="327"/>
      <c r="H149" s="325"/>
      <c r="I149" s="325"/>
      <c r="J149" s="325" t="s">
        <v>1383</v>
      </c>
      <c r="K149" s="322"/>
    </row>
    <row r="150" s="1" customFormat="1" ht="5.25" customHeight="1">
      <c r="B150" s="333"/>
      <c r="C150" s="328"/>
      <c r="D150" s="328"/>
      <c r="E150" s="328"/>
      <c r="F150" s="328"/>
      <c r="G150" s="329"/>
      <c r="H150" s="328"/>
      <c r="I150" s="328"/>
      <c r="J150" s="328"/>
      <c r="K150" s="356"/>
    </row>
    <row r="151" s="1" customFormat="1" ht="15" customHeight="1">
      <c r="B151" s="333"/>
      <c r="C151" s="360" t="s">
        <v>1387</v>
      </c>
      <c r="D151" s="308"/>
      <c r="E151" s="308"/>
      <c r="F151" s="361" t="s">
        <v>1384</v>
      </c>
      <c r="G151" s="308"/>
      <c r="H151" s="360" t="s">
        <v>1424</v>
      </c>
      <c r="I151" s="360" t="s">
        <v>1386</v>
      </c>
      <c r="J151" s="360">
        <v>120</v>
      </c>
      <c r="K151" s="356"/>
    </row>
    <row r="152" s="1" customFormat="1" ht="15" customHeight="1">
      <c r="B152" s="333"/>
      <c r="C152" s="360" t="s">
        <v>1433</v>
      </c>
      <c r="D152" s="308"/>
      <c r="E152" s="308"/>
      <c r="F152" s="361" t="s">
        <v>1384</v>
      </c>
      <c r="G152" s="308"/>
      <c r="H152" s="360" t="s">
        <v>1444</v>
      </c>
      <c r="I152" s="360" t="s">
        <v>1386</v>
      </c>
      <c r="J152" s="360" t="s">
        <v>1435</v>
      </c>
      <c r="K152" s="356"/>
    </row>
    <row r="153" s="1" customFormat="1" ht="15" customHeight="1">
      <c r="B153" s="333"/>
      <c r="C153" s="360" t="s">
        <v>90</v>
      </c>
      <c r="D153" s="308"/>
      <c r="E153" s="308"/>
      <c r="F153" s="361" t="s">
        <v>1384</v>
      </c>
      <c r="G153" s="308"/>
      <c r="H153" s="360" t="s">
        <v>1445</v>
      </c>
      <c r="I153" s="360" t="s">
        <v>1386</v>
      </c>
      <c r="J153" s="360" t="s">
        <v>1435</v>
      </c>
      <c r="K153" s="356"/>
    </row>
    <row r="154" s="1" customFormat="1" ht="15" customHeight="1">
      <c r="B154" s="333"/>
      <c r="C154" s="360" t="s">
        <v>1389</v>
      </c>
      <c r="D154" s="308"/>
      <c r="E154" s="308"/>
      <c r="F154" s="361" t="s">
        <v>1390</v>
      </c>
      <c r="G154" s="308"/>
      <c r="H154" s="360" t="s">
        <v>1424</v>
      </c>
      <c r="I154" s="360" t="s">
        <v>1386</v>
      </c>
      <c r="J154" s="360">
        <v>50</v>
      </c>
      <c r="K154" s="356"/>
    </row>
    <row r="155" s="1" customFormat="1" ht="15" customHeight="1">
      <c r="B155" s="333"/>
      <c r="C155" s="360" t="s">
        <v>1392</v>
      </c>
      <c r="D155" s="308"/>
      <c r="E155" s="308"/>
      <c r="F155" s="361" t="s">
        <v>1384</v>
      </c>
      <c r="G155" s="308"/>
      <c r="H155" s="360" t="s">
        <v>1424</v>
      </c>
      <c r="I155" s="360" t="s">
        <v>1394</v>
      </c>
      <c r="J155" s="360"/>
      <c r="K155" s="356"/>
    </row>
    <row r="156" s="1" customFormat="1" ht="15" customHeight="1">
      <c r="B156" s="333"/>
      <c r="C156" s="360" t="s">
        <v>1403</v>
      </c>
      <c r="D156" s="308"/>
      <c r="E156" s="308"/>
      <c r="F156" s="361" t="s">
        <v>1390</v>
      </c>
      <c r="G156" s="308"/>
      <c r="H156" s="360" t="s">
        <v>1424</v>
      </c>
      <c r="I156" s="360" t="s">
        <v>1386</v>
      </c>
      <c r="J156" s="360">
        <v>50</v>
      </c>
      <c r="K156" s="356"/>
    </row>
    <row r="157" s="1" customFormat="1" ht="15" customHeight="1">
      <c r="B157" s="333"/>
      <c r="C157" s="360" t="s">
        <v>1411</v>
      </c>
      <c r="D157" s="308"/>
      <c r="E157" s="308"/>
      <c r="F157" s="361" t="s">
        <v>1390</v>
      </c>
      <c r="G157" s="308"/>
      <c r="H157" s="360" t="s">
        <v>1424</v>
      </c>
      <c r="I157" s="360" t="s">
        <v>1386</v>
      </c>
      <c r="J157" s="360">
        <v>50</v>
      </c>
      <c r="K157" s="356"/>
    </row>
    <row r="158" s="1" customFormat="1" ht="15" customHeight="1">
      <c r="B158" s="333"/>
      <c r="C158" s="360" t="s">
        <v>1409</v>
      </c>
      <c r="D158" s="308"/>
      <c r="E158" s="308"/>
      <c r="F158" s="361" t="s">
        <v>1390</v>
      </c>
      <c r="G158" s="308"/>
      <c r="H158" s="360" t="s">
        <v>1424</v>
      </c>
      <c r="I158" s="360" t="s">
        <v>1386</v>
      </c>
      <c r="J158" s="360">
        <v>50</v>
      </c>
      <c r="K158" s="356"/>
    </row>
    <row r="159" s="1" customFormat="1" ht="15" customHeight="1">
      <c r="B159" s="333"/>
      <c r="C159" s="360" t="s">
        <v>105</v>
      </c>
      <c r="D159" s="308"/>
      <c r="E159" s="308"/>
      <c r="F159" s="361" t="s">
        <v>1384</v>
      </c>
      <c r="G159" s="308"/>
      <c r="H159" s="360" t="s">
        <v>1446</v>
      </c>
      <c r="I159" s="360" t="s">
        <v>1386</v>
      </c>
      <c r="J159" s="360" t="s">
        <v>1447</v>
      </c>
      <c r="K159" s="356"/>
    </row>
    <row r="160" s="1" customFormat="1" ht="15" customHeight="1">
      <c r="B160" s="333"/>
      <c r="C160" s="360" t="s">
        <v>1448</v>
      </c>
      <c r="D160" s="308"/>
      <c r="E160" s="308"/>
      <c r="F160" s="361" t="s">
        <v>1384</v>
      </c>
      <c r="G160" s="308"/>
      <c r="H160" s="360" t="s">
        <v>1449</v>
      </c>
      <c r="I160" s="360" t="s">
        <v>1419</v>
      </c>
      <c r="J160" s="360"/>
      <c r="K160" s="356"/>
    </row>
    <row r="161" s="1" customFormat="1" ht="15" customHeight="1">
      <c r="B161" s="362"/>
      <c r="C161" s="342"/>
      <c r="D161" s="342"/>
      <c r="E161" s="342"/>
      <c r="F161" s="342"/>
      <c r="G161" s="342"/>
      <c r="H161" s="342"/>
      <c r="I161" s="342"/>
      <c r="J161" s="342"/>
      <c r="K161" s="363"/>
    </row>
    <row r="162" s="1" customFormat="1" ht="18.75" customHeight="1">
      <c r="B162" s="344"/>
      <c r="C162" s="354"/>
      <c r="D162" s="354"/>
      <c r="E162" s="354"/>
      <c r="F162" s="364"/>
      <c r="G162" s="354"/>
      <c r="H162" s="354"/>
      <c r="I162" s="354"/>
      <c r="J162" s="354"/>
      <c r="K162" s="344"/>
    </row>
    <row r="163" s="1" customFormat="1" ht="18.75" customHeight="1">
      <c r="B163" s="316"/>
      <c r="C163" s="316"/>
      <c r="D163" s="316"/>
      <c r="E163" s="316"/>
      <c r="F163" s="316"/>
      <c r="G163" s="316"/>
      <c r="H163" s="316"/>
      <c r="I163" s="316"/>
      <c r="J163" s="316"/>
      <c r="K163" s="316"/>
    </row>
    <row r="164" s="1" customFormat="1" ht="7.5" customHeight="1">
      <c r="B164" s="295"/>
      <c r="C164" s="296"/>
      <c r="D164" s="296"/>
      <c r="E164" s="296"/>
      <c r="F164" s="296"/>
      <c r="G164" s="296"/>
      <c r="H164" s="296"/>
      <c r="I164" s="296"/>
      <c r="J164" s="296"/>
      <c r="K164" s="297"/>
    </row>
    <row r="165" s="1" customFormat="1" ht="45" customHeight="1">
      <c r="B165" s="298"/>
      <c r="C165" s="299" t="s">
        <v>1450</v>
      </c>
      <c r="D165" s="299"/>
      <c r="E165" s="299"/>
      <c r="F165" s="299"/>
      <c r="G165" s="299"/>
      <c r="H165" s="299"/>
      <c r="I165" s="299"/>
      <c r="J165" s="299"/>
      <c r="K165" s="300"/>
    </row>
    <row r="166" s="1" customFormat="1" ht="17.25" customHeight="1">
      <c r="B166" s="298"/>
      <c r="C166" s="323" t="s">
        <v>1378</v>
      </c>
      <c r="D166" s="323"/>
      <c r="E166" s="323"/>
      <c r="F166" s="323" t="s">
        <v>1379</v>
      </c>
      <c r="G166" s="365"/>
      <c r="H166" s="366" t="s">
        <v>60</v>
      </c>
      <c r="I166" s="366" t="s">
        <v>63</v>
      </c>
      <c r="J166" s="323" t="s">
        <v>1380</v>
      </c>
      <c r="K166" s="300"/>
    </row>
    <row r="167" s="1" customFormat="1" ht="17.25" customHeight="1">
      <c r="B167" s="301"/>
      <c r="C167" s="325" t="s">
        <v>1381</v>
      </c>
      <c r="D167" s="325"/>
      <c r="E167" s="325"/>
      <c r="F167" s="326" t="s">
        <v>1382</v>
      </c>
      <c r="G167" s="367"/>
      <c r="H167" s="368"/>
      <c r="I167" s="368"/>
      <c r="J167" s="325" t="s">
        <v>1383</v>
      </c>
      <c r="K167" s="303"/>
    </row>
    <row r="168" s="1" customFormat="1" ht="5.25" customHeight="1">
      <c r="B168" s="333"/>
      <c r="C168" s="328"/>
      <c r="D168" s="328"/>
      <c r="E168" s="328"/>
      <c r="F168" s="328"/>
      <c r="G168" s="329"/>
      <c r="H168" s="328"/>
      <c r="I168" s="328"/>
      <c r="J168" s="328"/>
      <c r="K168" s="356"/>
    </row>
    <row r="169" s="1" customFormat="1" ht="15" customHeight="1">
      <c r="B169" s="333"/>
      <c r="C169" s="308" t="s">
        <v>1387</v>
      </c>
      <c r="D169" s="308"/>
      <c r="E169" s="308"/>
      <c r="F169" s="331" t="s">
        <v>1384</v>
      </c>
      <c r="G169" s="308"/>
      <c r="H169" s="308" t="s">
        <v>1424</v>
      </c>
      <c r="I169" s="308" t="s">
        <v>1386</v>
      </c>
      <c r="J169" s="308">
        <v>120</v>
      </c>
      <c r="K169" s="356"/>
    </row>
    <row r="170" s="1" customFormat="1" ht="15" customHeight="1">
      <c r="B170" s="333"/>
      <c r="C170" s="308" t="s">
        <v>1433</v>
      </c>
      <c r="D170" s="308"/>
      <c r="E170" s="308"/>
      <c r="F170" s="331" t="s">
        <v>1384</v>
      </c>
      <c r="G170" s="308"/>
      <c r="H170" s="308" t="s">
        <v>1434</v>
      </c>
      <c r="I170" s="308" t="s">
        <v>1386</v>
      </c>
      <c r="J170" s="308" t="s">
        <v>1435</v>
      </c>
      <c r="K170" s="356"/>
    </row>
    <row r="171" s="1" customFormat="1" ht="15" customHeight="1">
      <c r="B171" s="333"/>
      <c r="C171" s="308" t="s">
        <v>90</v>
      </c>
      <c r="D171" s="308"/>
      <c r="E171" s="308"/>
      <c r="F171" s="331" t="s">
        <v>1384</v>
      </c>
      <c r="G171" s="308"/>
      <c r="H171" s="308" t="s">
        <v>1451</v>
      </c>
      <c r="I171" s="308" t="s">
        <v>1386</v>
      </c>
      <c r="J171" s="308" t="s">
        <v>1435</v>
      </c>
      <c r="K171" s="356"/>
    </row>
    <row r="172" s="1" customFormat="1" ht="15" customHeight="1">
      <c r="B172" s="333"/>
      <c r="C172" s="308" t="s">
        <v>1389</v>
      </c>
      <c r="D172" s="308"/>
      <c r="E172" s="308"/>
      <c r="F172" s="331" t="s">
        <v>1390</v>
      </c>
      <c r="G172" s="308"/>
      <c r="H172" s="308" t="s">
        <v>1451</v>
      </c>
      <c r="I172" s="308" t="s">
        <v>1386</v>
      </c>
      <c r="J172" s="308">
        <v>50</v>
      </c>
      <c r="K172" s="356"/>
    </row>
    <row r="173" s="1" customFormat="1" ht="15" customHeight="1">
      <c r="B173" s="333"/>
      <c r="C173" s="308" t="s">
        <v>1392</v>
      </c>
      <c r="D173" s="308"/>
      <c r="E173" s="308"/>
      <c r="F173" s="331" t="s">
        <v>1384</v>
      </c>
      <c r="G173" s="308"/>
      <c r="H173" s="308" t="s">
        <v>1451</v>
      </c>
      <c r="I173" s="308" t="s">
        <v>1394</v>
      </c>
      <c r="J173" s="308"/>
      <c r="K173" s="356"/>
    </row>
    <row r="174" s="1" customFormat="1" ht="15" customHeight="1">
      <c r="B174" s="333"/>
      <c r="C174" s="308" t="s">
        <v>1403</v>
      </c>
      <c r="D174" s="308"/>
      <c r="E174" s="308"/>
      <c r="F174" s="331" t="s">
        <v>1390</v>
      </c>
      <c r="G174" s="308"/>
      <c r="H174" s="308" t="s">
        <v>1451</v>
      </c>
      <c r="I174" s="308" t="s">
        <v>1386</v>
      </c>
      <c r="J174" s="308">
        <v>50</v>
      </c>
      <c r="K174" s="356"/>
    </row>
    <row r="175" s="1" customFormat="1" ht="15" customHeight="1">
      <c r="B175" s="333"/>
      <c r="C175" s="308" t="s">
        <v>1411</v>
      </c>
      <c r="D175" s="308"/>
      <c r="E175" s="308"/>
      <c r="F175" s="331" t="s">
        <v>1390</v>
      </c>
      <c r="G175" s="308"/>
      <c r="H175" s="308" t="s">
        <v>1451</v>
      </c>
      <c r="I175" s="308" t="s">
        <v>1386</v>
      </c>
      <c r="J175" s="308">
        <v>50</v>
      </c>
      <c r="K175" s="356"/>
    </row>
    <row r="176" s="1" customFormat="1" ht="15" customHeight="1">
      <c r="B176" s="333"/>
      <c r="C176" s="308" t="s">
        <v>1409</v>
      </c>
      <c r="D176" s="308"/>
      <c r="E176" s="308"/>
      <c r="F176" s="331" t="s">
        <v>1390</v>
      </c>
      <c r="G176" s="308"/>
      <c r="H176" s="308" t="s">
        <v>1451</v>
      </c>
      <c r="I176" s="308" t="s">
        <v>1386</v>
      </c>
      <c r="J176" s="308">
        <v>50</v>
      </c>
      <c r="K176" s="356"/>
    </row>
    <row r="177" s="1" customFormat="1" ht="15" customHeight="1">
      <c r="B177" s="333"/>
      <c r="C177" s="308" t="s">
        <v>127</v>
      </c>
      <c r="D177" s="308"/>
      <c r="E177" s="308"/>
      <c r="F177" s="331" t="s">
        <v>1384</v>
      </c>
      <c r="G177" s="308"/>
      <c r="H177" s="308" t="s">
        <v>1452</v>
      </c>
      <c r="I177" s="308" t="s">
        <v>1453</v>
      </c>
      <c r="J177" s="308"/>
      <c r="K177" s="356"/>
    </row>
    <row r="178" s="1" customFormat="1" ht="15" customHeight="1">
      <c r="B178" s="333"/>
      <c r="C178" s="308" t="s">
        <v>63</v>
      </c>
      <c r="D178" s="308"/>
      <c r="E178" s="308"/>
      <c r="F178" s="331" t="s">
        <v>1384</v>
      </c>
      <c r="G178" s="308"/>
      <c r="H178" s="308" t="s">
        <v>1454</v>
      </c>
      <c r="I178" s="308" t="s">
        <v>1455</v>
      </c>
      <c r="J178" s="308">
        <v>1</v>
      </c>
      <c r="K178" s="356"/>
    </row>
    <row r="179" s="1" customFormat="1" ht="15" customHeight="1">
      <c r="B179" s="333"/>
      <c r="C179" s="308" t="s">
        <v>59</v>
      </c>
      <c r="D179" s="308"/>
      <c r="E179" s="308"/>
      <c r="F179" s="331" t="s">
        <v>1384</v>
      </c>
      <c r="G179" s="308"/>
      <c r="H179" s="308" t="s">
        <v>1456</v>
      </c>
      <c r="I179" s="308" t="s">
        <v>1386</v>
      </c>
      <c r="J179" s="308">
        <v>20</v>
      </c>
      <c r="K179" s="356"/>
    </row>
    <row r="180" s="1" customFormat="1" ht="15" customHeight="1">
      <c r="B180" s="333"/>
      <c r="C180" s="308" t="s">
        <v>60</v>
      </c>
      <c r="D180" s="308"/>
      <c r="E180" s="308"/>
      <c r="F180" s="331" t="s">
        <v>1384</v>
      </c>
      <c r="G180" s="308"/>
      <c r="H180" s="308" t="s">
        <v>1457</v>
      </c>
      <c r="I180" s="308" t="s">
        <v>1386</v>
      </c>
      <c r="J180" s="308">
        <v>255</v>
      </c>
      <c r="K180" s="356"/>
    </row>
    <row r="181" s="1" customFormat="1" ht="15" customHeight="1">
      <c r="B181" s="333"/>
      <c r="C181" s="308" t="s">
        <v>128</v>
      </c>
      <c r="D181" s="308"/>
      <c r="E181" s="308"/>
      <c r="F181" s="331" t="s">
        <v>1384</v>
      </c>
      <c r="G181" s="308"/>
      <c r="H181" s="308" t="s">
        <v>1348</v>
      </c>
      <c r="I181" s="308" t="s">
        <v>1386</v>
      </c>
      <c r="J181" s="308">
        <v>10</v>
      </c>
      <c r="K181" s="356"/>
    </row>
    <row r="182" s="1" customFormat="1" ht="15" customHeight="1">
      <c r="B182" s="333"/>
      <c r="C182" s="308" t="s">
        <v>129</v>
      </c>
      <c r="D182" s="308"/>
      <c r="E182" s="308"/>
      <c r="F182" s="331" t="s">
        <v>1384</v>
      </c>
      <c r="G182" s="308"/>
      <c r="H182" s="308" t="s">
        <v>1458</v>
      </c>
      <c r="I182" s="308" t="s">
        <v>1419</v>
      </c>
      <c r="J182" s="308"/>
      <c r="K182" s="356"/>
    </row>
    <row r="183" s="1" customFormat="1" ht="15" customHeight="1">
      <c r="B183" s="333"/>
      <c r="C183" s="308" t="s">
        <v>1459</v>
      </c>
      <c r="D183" s="308"/>
      <c r="E183" s="308"/>
      <c r="F183" s="331" t="s">
        <v>1384</v>
      </c>
      <c r="G183" s="308"/>
      <c r="H183" s="308" t="s">
        <v>1460</v>
      </c>
      <c r="I183" s="308" t="s">
        <v>1419</v>
      </c>
      <c r="J183" s="308"/>
      <c r="K183" s="356"/>
    </row>
    <row r="184" s="1" customFormat="1" ht="15" customHeight="1">
      <c r="B184" s="333"/>
      <c r="C184" s="308" t="s">
        <v>1448</v>
      </c>
      <c r="D184" s="308"/>
      <c r="E184" s="308"/>
      <c r="F184" s="331" t="s">
        <v>1384</v>
      </c>
      <c r="G184" s="308"/>
      <c r="H184" s="308" t="s">
        <v>1461</v>
      </c>
      <c r="I184" s="308" t="s">
        <v>1419</v>
      </c>
      <c r="J184" s="308"/>
      <c r="K184" s="356"/>
    </row>
    <row r="185" s="1" customFormat="1" ht="15" customHeight="1">
      <c r="B185" s="333"/>
      <c r="C185" s="308" t="s">
        <v>131</v>
      </c>
      <c r="D185" s="308"/>
      <c r="E185" s="308"/>
      <c r="F185" s="331" t="s">
        <v>1390</v>
      </c>
      <c r="G185" s="308"/>
      <c r="H185" s="308" t="s">
        <v>1462</v>
      </c>
      <c r="I185" s="308" t="s">
        <v>1386</v>
      </c>
      <c r="J185" s="308">
        <v>50</v>
      </c>
      <c r="K185" s="356"/>
    </row>
    <row r="186" s="1" customFormat="1" ht="15" customHeight="1">
      <c r="B186" s="333"/>
      <c r="C186" s="308" t="s">
        <v>1463</v>
      </c>
      <c r="D186" s="308"/>
      <c r="E186" s="308"/>
      <c r="F186" s="331" t="s">
        <v>1390</v>
      </c>
      <c r="G186" s="308"/>
      <c r="H186" s="308" t="s">
        <v>1464</v>
      </c>
      <c r="I186" s="308" t="s">
        <v>1465</v>
      </c>
      <c r="J186" s="308"/>
      <c r="K186" s="356"/>
    </row>
    <row r="187" s="1" customFormat="1" ht="15" customHeight="1">
      <c r="B187" s="333"/>
      <c r="C187" s="308" t="s">
        <v>1466</v>
      </c>
      <c r="D187" s="308"/>
      <c r="E187" s="308"/>
      <c r="F187" s="331" t="s">
        <v>1390</v>
      </c>
      <c r="G187" s="308"/>
      <c r="H187" s="308" t="s">
        <v>1467</v>
      </c>
      <c r="I187" s="308" t="s">
        <v>1465</v>
      </c>
      <c r="J187" s="308"/>
      <c r="K187" s="356"/>
    </row>
    <row r="188" s="1" customFormat="1" ht="15" customHeight="1">
      <c r="B188" s="333"/>
      <c r="C188" s="308" t="s">
        <v>1468</v>
      </c>
      <c r="D188" s="308"/>
      <c r="E188" s="308"/>
      <c r="F188" s="331" t="s">
        <v>1390</v>
      </c>
      <c r="G188" s="308"/>
      <c r="H188" s="308" t="s">
        <v>1469</v>
      </c>
      <c r="I188" s="308" t="s">
        <v>1465</v>
      </c>
      <c r="J188" s="308"/>
      <c r="K188" s="356"/>
    </row>
    <row r="189" s="1" customFormat="1" ht="15" customHeight="1">
      <c r="B189" s="333"/>
      <c r="C189" s="369" t="s">
        <v>1470</v>
      </c>
      <c r="D189" s="308"/>
      <c r="E189" s="308"/>
      <c r="F189" s="331" t="s">
        <v>1390</v>
      </c>
      <c r="G189" s="308"/>
      <c r="H189" s="308" t="s">
        <v>1471</v>
      </c>
      <c r="I189" s="308" t="s">
        <v>1472</v>
      </c>
      <c r="J189" s="370" t="s">
        <v>1473</v>
      </c>
      <c r="K189" s="356"/>
    </row>
    <row r="190" s="18" customFormat="1" ht="15" customHeight="1">
      <c r="B190" s="371"/>
      <c r="C190" s="372" t="s">
        <v>1474</v>
      </c>
      <c r="D190" s="373"/>
      <c r="E190" s="373"/>
      <c r="F190" s="374" t="s">
        <v>1390</v>
      </c>
      <c r="G190" s="373"/>
      <c r="H190" s="373" t="s">
        <v>1475</v>
      </c>
      <c r="I190" s="373" t="s">
        <v>1472</v>
      </c>
      <c r="J190" s="375" t="s">
        <v>1473</v>
      </c>
      <c r="K190" s="376"/>
    </row>
    <row r="191" s="1" customFormat="1" ht="15" customHeight="1">
      <c r="B191" s="333"/>
      <c r="C191" s="369" t="s">
        <v>48</v>
      </c>
      <c r="D191" s="308"/>
      <c r="E191" s="308"/>
      <c r="F191" s="331" t="s">
        <v>1384</v>
      </c>
      <c r="G191" s="308"/>
      <c r="H191" s="305" t="s">
        <v>1476</v>
      </c>
      <c r="I191" s="308" t="s">
        <v>1477</v>
      </c>
      <c r="J191" s="308"/>
      <c r="K191" s="356"/>
    </row>
    <row r="192" s="1" customFormat="1" ht="15" customHeight="1">
      <c r="B192" s="333"/>
      <c r="C192" s="369" t="s">
        <v>1478</v>
      </c>
      <c r="D192" s="308"/>
      <c r="E192" s="308"/>
      <c r="F192" s="331" t="s">
        <v>1384</v>
      </c>
      <c r="G192" s="308"/>
      <c r="H192" s="308" t="s">
        <v>1479</v>
      </c>
      <c r="I192" s="308" t="s">
        <v>1419</v>
      </c>
      <c r="J192" s="308"/>
      <c r="K192" s="356"/>
    </row>
    <row r="193" s="1" customFormat="1" ht="15" customHeight="1">
      <c r="B193" s="333"/>
      <c r="C193" s="369" t="s">
        <v>1480</v>
      </c>
      <c r="D193" s="308"/>
      <c r="E193" s="308"/>
      <c r="F193" s="331" t="s">
        <v>1384</v>
      </c>
      <c r="G193" s="308"/>
      <c r="H193" s="308" t="s">
        <v>1481</v>
      </c>
      <c r="I193" s="308" t="s">
        <v>1419</v>
      </c>
      <c r="J193" s="308"/>
      <c r="K193" s="356"/>
    </row>
    <row r="194" s="1" customFormat="1" ht="15" customHeight="1">
      <c r="B194" s="333"/>
      <c r="C194" s="369" t="s">
        <v>1482</v>
      </c>
      <c r="D194" s="308"/>
      <c r="E194" s="308"/>
      <c r="F194" s="331" t="s">
        <v>1390</v>
      </c>
      <c r="G194" s="308"/>
      <c r="H194" s="308" t="s">
        <v>1483</v>
      </c>
      <c r="I194" s="308" t="s">
        <v>1419</v>
      </c>
      <c r="J194" s="308"/>
      <c r="K194" s="356"/>
    </row>
    <row r="195" s="1" customFormat="1" ht="15" customHeight="1">
      <c r="B195" s="362"/>
      <c r="C195" s="377"/>
      <c r="D195" s="342"/>
      <c r="E195" s="342"/>
      <c r="F195" s="342"/>
      <c r="G195" s="342"/>
      <c r="H195" s="342"/>
      <c r="I195" s="342"/>
      <c r="J195" s="342"/>
      <c r="K195" s="363"/>
    </row>
    <row r="196" s="1" customFormat="1" ht="18.75" customHeight="1">
      <c r="B196" s="344"/>
      <c r="C196" s="354"/>
      <c r="D196" s="354"/>
      <c r="E196" s="354"/>
      <c r="F196" s="364"/>
      <c r="G196" s="354"/>
      <c r="H196" s="354"/>
      <c r="I196" s="354"/>
      <c r="J196" s="354"/>
      <c r="K196" s="344"/>
    </row>
    <row r="197" s="1" customFormat="1" ht="18.75" customHeight="1">
      <c r="B197" s="344"/>
      <c r="C197" s="354"/>
      <c r="D197" s="354"/>
      <c r="E197" s="354"/>
      <c r="F197" s="364"/>
      <c r="G197" s="354"/>
      <c r="H197" s="354"/>
      <c r="I197" s="354"/>
      <c r="J197" s="354"/>
      <c r="K197" s="344"/>
    </row>
    <row r="198" s="1" customFormat="1" ht="18.75" customHeight="1">
      <c r="B198" s="316"/>
      <c r="C198" s="316"/>
      <c r="D198" s="316"/>
      <c r="E198" s="316"/>
      <c r="F198" s="316"/>
      <c r="G198" s="316"/>
      <c r="H198" s="316"/>
      <c r="I198" s="316"/>
      <c r="J198" s="316"/>
      <c r="K198" s="316"/>
    </row>
    <row r="199" s="1" customFormat="1" ht="13.5">
      <c r="B199" s="295"/>
      <c r="C199" s="296"/>
      <c r="D199" s="296"/>
      <c r="E199" s="296"/>
      <c r="F199" s="296"/>
      <c r="G199" s="296"/>
      <c r="H199" s="296"/>
      <c r="I199" s="296"/>
      <c r="J199" s="296"/>
      <c r="K199" s="297"/>
    </row>
    <row r="200" s="1" customFormat="1" ht="21">
      <c r="B200" s="298"/>
      <c r="C200" s="299" t="s">
        <v>1484</v>
      </c>
      <c r="D200" s="299"/>
      <c r="E200" s="299"/>
      <c r="F200" s="299"/>
      <c r="G200" s="299"/>
      <c r="H200" s="299"/>
      <c r="I200" s="299"/>
      <c r="J200" s="299"/>
      <c r="K200" s="300"/>
    </row>
    <row r="201" s="1" customFormat="1" ht="25.5" customHeight="1">
      <c r="B201" s="298"/>
      <c r="C201" s="378" t="s">
        <v>1485</v>
      </c>
      <c r="D201" s="378"/>
      <c r="E201" s="378"/>
      <c r="F201" s="378" t="s">
        <v>1486</v>
      </c>
      <c r="G201" s="379"/>
      <c r="H201" s="378" t="s">
        <v>1487</v>
      </c>
      <c r="I201" s="378"/>
      <c r="J201" s="378"/>
      <c r="K201" s="300"/>
    </row>
    <row r="202" s="1" customFormat="1" ht="5.25" customHeight="1">
      <c r="B202" s="333"/>
      <c r="C202" s="328"/>
      <c r="D202" s="328"/>
      <c r="E202" s="328"/>
      <c r="F202" s="328"/>
      <c r="G202" s="354"/>
      <c r="H202" s="328"/>
      <c r="I202" s="328"/>
      <c r="J202" s="328"/>
      <c r="K202" s="356"/>
    </row>
    <row r="203" s="1" customFormat="1" ht="15" customHeight="1">
      <c r="B203" s="333"/>
      <c r="C203" s="308" t="s">
        <v>1477</v>
      </c>
      <c r="D203" s="308"/>
      <c r="E203" s="308"/>
      <c r="F203" s="331" t="s">
        <v>49</v>
      </c>
      <c r="G203" s="308"/>
      <c r="H203" s="308" t="s">
        <v>1488</v>
      </c>
      <c r="I203" s="308"/>
      <c r="J203" s="308"/>
      <c r="K203" s="356"/>
    </row>
    <row r="204" s="1" customFormat="1" ht="15" customHeight="1">
      <c r="B204" s="333"/>
      <c r="C204" s="308"/>
      <c r="D204" s="308"/>
      <c r="E204" s="308"/>
      <c r="F204" s="331" t="s">
        <v>50</v>
      </c>
      <c r="G204" s="308"/>
      <c r="H204" s="308" t="s">
        <v>1489</v>
      </c>
      <c r="I204" s="308"/>
      <c r="J204" s="308"/>
      <c r="K204" s="356"/>
    </row>
    <row r="205" s="1" customFormat="1" ht="15" customHeight="1">
      <c r="B205" s="333"/>
      <c r="C205" s="308"/>
      <c r="D205" s="308"/>
      <c r="E205" s="308"/>
      <c r="F205" s="331" t="s">
        <v>53</v>
      </c>
      <c r="G205" s="308"/>
      <c r="H205" s="308" t="s">
        <v>1490</v>
      </c>
      <c r="I205" s="308"/>
      <c r="J205" s="308"/>
      <c r="K205" s="356"/>
    </row>
    <row r="206" s="1" customFormat="1" ht="15" customHeight="1">
      <c r="B206" s="333"/>
      <c r="C206" s="308"/>
      <c r="D206" s="308"/>
      <c r="E206" s="308"/>
      <c r="F206" s="331" t="s">
        <v>51</v>
      </c>
      <c r="G206" s="308"/>
      <c r="H206" s="308" t="s">
        <v>1491</v>
      </c>
      <c r="I206" s="308"/>
      <c r="J206" s="308"/>
      <c r="K206" s="356"/>
    </row>
    <row r="207" s="1" customFormat="1" ht="15" customHeight="1">
      <c r="B207" s="333"/>
      <c r="C207" s="308"/>
      <c r="D207" s="308"/>
      <c r="E207" s="308"/>
      <c r="F207" s="331" t="s">
        <v>52</v>
      </c>
      <c r="G207" s="308"/>
      <c r="H207" s="308" t="s">
        <v>1492</v>
      </c>
      <c r="I207" s="308"/>
      <c r="J207" s="308"/>
      <c r="K207" s="356"/>
    </row>
    <row r="208" s="1" customFormat="1" ht="15" customHeight="1">
      <c r="B208" s="333"/>
      <c r="C208" s="308"/>
      <c r="D208" s="308"/>
      <c r="E208" s="308"/>
      <c r="F208" s="331"/>
      <c r="G208" s="308"/>
      <c r="H208" s="308"/>
      <c r="I208" s="308"/>
      <c r="J208" s="308"/>
      <c r="K208" s="356"/>
    </row>
    <row r="209" s="1" customFormat="1" ht="15" customHeight="1">
      <c r="B209" s="333"/>
      <c r="C209" s="308" t="s">
        <v>1431</v>
      </c>
      <c r="D209" s="308"/>
      <c r="E209" s="308"/>
      <c r="F209" s="331" t="s">
        <v>84</v>
      </c>
      <c r="G209" s="308"/>
      <c r="H209" s="308" t="s">
        <v>1493</v>
      </c>
      <c r="I209" s="308"/>
      <c r="J209" s="308"/>
      <c r="K209" s="356"/>
    </row>
    <row r="210" s="1" customFormat="1" ht="15" customHeight="1">
      <c r="B210" s="333"/>
      <c r="C210" s="308"/>
      <c r="D210" s="308"/>
      <c r="E210" s="308"/>
      <c r="F210" s="331" t="s">
        <v>1328</v>
      </c>
      <c r="G210" s="308"/>
      <c r="H210" s="308" t="s">
        <v>1329</v>
      </c>
      <c r="I210" s="308"/>
      <c r="J210" s="308"/>
      <c r="K210" s="356"/>
    </row>
    <row r="211" s="1" customFormat="1" ht="15" customHeight="1">
      <c r="B211" s="333"/>
      <c r="C211" s="308"/>
      <c r="D211" s="308"/>
      <c r="E211" s="308"/>
      <c r="F211" s="331" t="s">
        <v>1326</v>
      </c>
      <c r="G211" s="308"/>
      <c r="H211" s="308" t="s">
        <v>1494</v>
      </c>
      <c r="I211" s="308"/>
      <c r="J211" s="308"/>
      <c r="K211" s="356"/>
    </row>
    <row r="212" s="1" customFormat="1" ht="15" customHeight="1">
      <c r="B212" s="380"/>
      <c r="C212" s="308"/>
      <c r="D212" s="308"/>
      <c r="E212" s="308"/>
      <c r="F212" s="331" t="s">
        <v>94</v>
      </c>
      <c r="G212" s="369"/>
      <c r="H212" s="360" t="s">
        <v>1330</v>
      </c>
      <c r="I212" s="360"/>
      <c r="J212" s="360"/>
      <c r="K212" s="381"/>
    </row>
    <row r="213" s="1" customFormat="1" ht="15" customHeight="1">
      <c r="B213" s="380"/>
      <c r="C213" s="308"/>
      <c r="D213" s="308"/>
      <c r="E213" s="308"/>
      <c r="F213" s="331" t="s">
        <v>1331</v>
      </c>
      <c r="G213" s="369"/>
      <c r="H213" s="360" t="s">
        <v>1495</v>
      </c>
      <c r="I213" s="360"/>
      <c r="J213" s="360"/>
      <c r="K213" s="381"/>
    </row>
    <row r="214" s="1" customFormat="1" ht="15" customHeight="1">
      <c r="B214" s="380"/>
      <c r="C214" s="308"/>
      <c r="D214" s="308"/>
      <c r="E214" s="308"/>
      <c r="F214" s="331"/>
      <c r="G214" s="369"/>
      <c r="H214" s="360"/>
      <c r="I214" s="360"/>
      <c r="J214" s="360"/>
      <c r="K214" s="381"/>
    </row>
    <row r="215" s="1" customFormat="1" ht="15" customHeight="1">
      <c r="B215" s="380"/>
      <c r="C215" s="308" t="s">
        <v>1455</v>
      </c>
      <c r="D215" s="308"/>
      <c r="E215" s="308"/>
      <c r="F215" s="331">
        <v>1</v>
      </c>
      <c r="G215" s="369"/>
      <c r="H215" s="360" t="s">
        <v>1496</v>
      </c>
      <c r="I215" s="360"/>
      <c r="J215" s="360"/>
      <c r="K215" s="381"/>
    </row>
    <row r="216" s="1" customFormat="1" ht="15" customHeight="1">
      <c r="B216" s="380"/>
      <c r="C216" s="308"/>
      <c r="D216" s="308"/>
      <c r="E216" s="308"/>
      <c r="F216" s="331">
        <v>2</v>
      </c>
      <c r="G216" s="369"/>
      <c r="H216" s="360" t="s">
        <v>1497</v>
      </c>
      <c r="I216" s="360"/>
      <c r="J216" s="360"/>
      <c r="K216" s="381"/>
    </row>
    <row r="217" s="1" customFormat="1" ht="15" customHeight="1">
      <c r="B217" s="380"/>
      <c r="C217" s="308"/>
      <c r="D217" s="308"/>
      <c r="E217" s="308"/>
      <c r="F217" s="331">
        <v>3</v>
      </c>
      <c r="G217" s="369"/>
      <c r="H217" s="360" t="s">
        <v>1498</v>
      </c>
      <c r="I217" s="360"/>
      <c r="J217" s="360"/>
      <c r="K217" s="381"/>
    </row>
    <row r="218" s="1" customFormat="1" ht="15" customHeight="1">
      <c r="B218" s="380"/>
      <c r="C218" s="308"/>
      <c r="D218" s="308"/>
      <c r="E218" s="308"/>
      <c r="F218" s="331">
        <v>4</v>
      </c>
      <c r="G218" s="369"/>
      <c r="H218" s="360" t="s">
        <v>1499</v>
      </c>
      <c r="I218" s="360"/>
      <c r="J218" s="360"/>
      <c r="K218" s="381"/>
    </row>
    <row r="219" s="1" customFormat="1" ht="12.75" customHeight="1">
      <c r="B219" s="382"/>
      <c r="C219" s="383"/>
      <c r="D219" s="383"/>
      <c r="E219" s="383"/>
      <c r="F219" s="383"/>
      <c r="G219" s="383"/>
      <c r="H219" s="383"/>
      <c r="I219" s="383"/>
      <c r="J219" s="383"/>
      <c r="K219" s="38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DESKTOP-M64R3N4\práce</dc:creator>
  <cp:lastModifiedBy>DESKTOP-M64R3N4\práce</cp:lastModifiedBy>
  <dcterms:created xsi:type="dcterms:W3CDTF">2024-03-22T06:04:19Z</dcterms:created>
  <dcterms:modified xsi:type="dcterms:W3CDTF">2024-03-22T06:04:27Z</dcterms:modified>
</cp:coreProperties>
</file>