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2.xml.rels" ContentType="application/vnd.openxmlformats-package.relationships+xml"/>
  <Override PartName="/xl/worksheets/_rels/sheet4.xml.rels" ContentType="application/vnd.openxmlformats-package.relationships+xml"/>
  <Override PartName="/xl/theme/theme1.xml" ContentType="application/vnd.openxmlformats-officedocument.theme+xml"/>
  <Override PartName="/xl/comments2.xml" ContentType="application/vnd.openxmlformats-officedocument.spreadsheetml.comment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drawings/vmlDrawing1.vml" ContentType="application/vnd.openxmlformats-officedocument.vmlDrawing"/>
  <Override PartName="/xl/drawings/vmlDrawing2.vml" ContentType="application/vnd.openxmlformats-officedocument.vmlDrawing"/>
  <Override PartName="/xl/comments4.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Pokyny pro vyplnění" sheetId="1" state="visible" r:id="rId3"/>
    <sheet name="Stavba" sheetId="2" state="visible" r:id="rId4"/>
    <sheet name="VzorPolozky" sheetId="3" state="hidden" r:id="rId5"/>
    <sheet name="SO 01 202411001 Pol" sheetId="4" state="visible" r:id="rId6"/>
  </sheets>
  <externalReferences>
    <externalReference r:id="rId7"/>
  </externalReferences>
  <definedNames>
    <definedName function="false" hidden="false" localSheetId="3" name="_xlnm.Print_Area" vbProcedure="false">'SO 01 202411001 Pol'!$A$1:$Y$238</definedName>
    <definedName function="false" hidden="false" localSheetId="3" name="_xlnm.Print_Titles" vbProcedure="false">'SO 01 202411001 Pol'!$1:$7</definedName>
    <definedName function="false" hidden="false" localSheetId="1" name="_xlnm.Print_Area" vbProcedure="false">Stavba!$A$1:$J$134</definedName>
    <definedName function="false" hidden="false" name="CenaCelkem" vbProcedure="false">Stavba!$G$29</definedName>
    <definedName function="false" hidden="false" name="CenaCelkemBezDPH" vbProcedure="false">Stavba!$G$28</definedName>
    <definedName function="false" hidden="false" name="cisloobjektu" vbProcedure="false">Stavba!$D$3</definedName>
    <definedName function="false" hidden="false" name="CisloRozpoctu" vbProcedure="false">'[1]Krycí list'!$C$2</definedName>
    <definedName function="false" hidden="false" name="cislostavby" vbProcedure="false">'[1]Krycí list'!$A$7</definedName>
    <definedName function="false" hidden="false" name="CisloStavebnihoRozpoctu" vbProcedure="false">Stavba!$D$4</definedName>
    <definedName function="false" hidden="false" name="dadresa" vbProcedure="false">Stavba!$D$12:$G$12</definedName>
    <definedName function="false" hidden="false" name="dmisto" vbProcedure="false">Stavba!$E$13:$G$13</definedName>
    <definedName function="false" hidden="false" name="DPHSni" vbProcedure="false">Stavba!$G$24</definedName>
    <definedName function="false" hidden="false" name="DPHZakl" vbProcedure="false">Stavba!$G$26</definedName>
    <definedName function="false" hidden="false" name="Mena" vbProcedure="false">Stavba!$J$29</definedName>
    <definedName function="false" hidden="false" name="MistoStavby" vbProcedure="false">Stavba!$D$4</definedName>
    <definedName function="false" hidden="false" name="nazevobjektu" vbProcedure="false">Stavba!$E$3</definedName>
    <definedName function="false" hidden="false" name="NazevRozpoctu" vbProcedure="false">'[1]Krycí list'!$D$2</definedName>
    <definedName function="false" hidden="false" name="nazevstavby" vbProcedure="false">'[1]Krycí list'!$C$7</definedName>
    <definedName function="false" hidden="false" name="NazevStavebnihoRozpoctu" vbProcedure="false">Stavba!$E$4</definedName>
    <definedName function="false" hidden="false" name="oadresa" vbProcedure="false">Stavba!$D$6</definedName>
    <definedName function="false" hidden="false" name="padresa" vbProcedure="false">Stavba!$D$9</definedName>
    <definedName function="false" hidden="false" name="pdic" vbProcedure="false">Stavba!$I$9</definedName>
    <definedName function="false" hidden="false" name="pico" vbProcedure="false">Stavba!$I$8</definedName>
    <definedName function="false" hidden="false" name="pmisto" vbProcedure="false">Stavba!$E$10</definedName>
    <definedName function="false" hidden="false" name="PocetMJ" vbProcedure="false">#REF!</definedName>
    <definedName function="false" hidden="false" name="PoptavkaID" vbProcedure="false">Stavba!$A$1</definedName>
    <definedName function="false" hidden="false" name="pPSC" vbProcedure="false">Stavba!$D$10</definedName>
    <definedName function="false" hidden="false" name="Projektant" vbProcedure="false">Stavba!$D$8</definedName>
    <definedName function="false" hidden="false" name="SazbaDPH1" vbProcedure="false">'[1]Krycí list'!$C$30</definedName>
    <definedName function="false" hidden="false" name="SazbaDPH2" vbProcedure="false">'[1]Krycí list'!$C$32</definedName>
    <definedName function="false" hidden="false" name="SloupecCC" vbProcedure="false">#REF!</definedName>
    <definedName function="false" hidden="false" name="SloupecCisloPol" vbProcedure="false">#REF!</definedName>
    <definedName function="false" hidden="false" name="SloupecJC" vbProcedure="false">#REF!</definedName>
    <definedName function="false" hidden="false" name="SloupecMJ" vbProcedure="false">#REF!</definedName>
    <definedName function="false" hidden="false" name="SloupecMnozstvi" vbProcedure="false">#REF!</definedName>
    <definedName function="false" hidden="false" name="SloupecNazPol" vbProcedure="false">#REF!</definedName>
    <definedName function="false" hidden="false" name="SloupecPC" vbProcedure="false">#REF!</definedName>
    <definedName function="false" hidden="false" name="Vypracoval" vbProcedure="false">Stavba!$D$14</definedName>
    <definedName function="false" hidden="false" name="ZakladDPHSni" vbProcedure="false">Stavba!$G$23</definedName>
    <definedName function="false" hidden="false" name="ZakladDPHZakl" vbProcedure="false">Stavba!$G$25</definedName>
    <definedName function="false" hidden="false" name="ZaObjednatele" vbProcedure="false">Stavba!$G$34</definedName>
    <definedName function="false" hidden="false" name="Zaokrouhleni" vbProcedure="false">Stavba!$G$27</definedName>
    <definedName function="false" hidden="false" name="ZaZhotovitele" vbProcedure="false">Stavba!$D$34</definedName>
    <definedName function="false" hidden="false" name="Zhotovitel" vbProcedure="false">Stavba!$D$11:$G$11</definedName>
    <definedName function="false" hidden="false" localSheetId="1" name="CelkemDPHVypocet" vbProcedure="false">Stavba!$H$42</definedName>
    <definedName function="false" hidden="false" localSheetId="1" name="CenaCelkemVypocet" vbProcedure="false">Stavba!$I$42</definedName>
    <definedName function="false" hidden="false" localSheetId="1" name="CisloStavby" vbProcedure="false">Stavba!$D$2</definedName>
    <definedName function="false" hidden="false" localSheetId="1" name="DIČ" vbProcedure="false">Stavba!$I$12</definedName>
    <definedName function="false" hidden="false" localSheetId="1" name="dpsc" vbProcedure="false">Stavba!$D$13</definedName>
    <definedName function="false" hidden="false" localSheetId="1" name="IČO" vbProcedure="false">Stavba!$I$11</definedName>
    <definedName function="false" hidden="false" localSheetId="1" name="NazevStavby" vbProcedure="false">Stavba!$E$2</definedName>
    <definedName function="false" hidden="false" localSheetId="1" name="Objednatel" vbProcedure="false">Stavba!$D$5</definedName>
    <definedName function="false" hidden="false" localSheetId="1" name="Objekt" vbProcedure="false">Stavba!$B$38</definedName>
    <definedName function="false" hidden="false" localSheetId="1" name="odic" vbProcedure="false">Stavba!$I$6</definedName>
    <definedName function="false" hidden="false" localSheetId="1" name="oico" vbProcedure="false">Stavba!$I$5</definedName>
    <definedName function="false" hidden="false" localSheetId="1" name="omisto" vbProcedure="false">Stavba!$E$7</definedName>
    <definedName function="false" hidden="false" localSheetId="1" name="onazev" vbProcedure="false">Stavba!$D$6</definedName>
    <definedName function="false" hidden="false" localSheetId="1" name="opsc" vbProcedure="false">Stavba!$D$7</definedName>
    <definedName function="false" hidden="false" localSheetId="1" name="SazbaDPH1" vbProcedure="false">Stavba!$E$23</definedName>
    <definedName function="false" hidden="false" localSheetId="1" name="SazbaDPH2" vbProcedure="false">Stavba!$E$25</definedName>
    <definedName function="false" hidden="false" localSheetId="1" name="ZakladDPHSniVypocet" vbProcedure="false">Stavba!$F$42</definedName>
    <definedName function="false" hidden="false" localSheetId="1" name="ZakladDPHZaklVypocet" vbProcedure="false">Stavba!$G$42</definedName>
    <definedName function="false" hidden="true" localSheetId="1" name="Z_B7E7C763_C459_487D_8ABA_5CFDDFBD5A84_.wvu.Cols" vbProcedure="false">Stavba!$A:$A</definedName>
    <definedName function="false" hidden="true" localSheetId="1" name="Z_B7E7C763_C459_487D_8ABA_5CFDDFBD5A84_.wvu.PrintArea" vbProcedure="false">Stavba!$B$1:$J$36</definedName>
  </definedName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Neznámý autor</author>
  </authors>
  <commentList>
    <comment ref="D11" authorId="0">
      <text>
        <r>
          <rPr>
            <sz val="10"/>
            <rFont val="Arial"/>
            <family val="2"/>
            <charset val="238"/>
          </rPr>
          <t xml:space="preserve">Název</t>
        </r>
      </text>
    </comment>
    <comment ref="D12" authorId="0">
      <text>
        <r>
          <rPr>
            <sz val="10"/>
            <rFont val="Arial"/>
            <family val="2"/>
            <charset val="238"/>
          </rPr>
          <t xml:space="preserve">Ulice</t>
        </r>
      </text>
    </comment>
    <comment ref="D13" authorId="0">
      <text>
        <r>
          <rPr>
            <sz val="10"/>
            <rFont val="Arial"/>
            <family val="2"/>
            <charset val="238"/>
          </rPr>
          <t xml:space="preserve">PSČ</t>
        </r>
      </text>
    </comment>
    <comment ref="E13" authorId="0">
      <text>
        <r>
          <rPr>
            <sz val="10"/>
            <rFont val="Arial"/>
            <family val="2"/>
            <charset val="238"/>
          </rPr>
          <t xml:space="preserve">Místo</t>
        </r>
      </text>
    </comment>
    <comment ref="I11" authorId="0">
      <text>
        <r>
          <rPr>
            <sz val="10"/>
            <rFont val="Arial"/>
            <family val="2"/>
            <charset val="238"/>
          </rPr>
          <t xml:space="preserve">IČO</t>
        </r>
      </text>
    </comment>
    <comment ref="I12" authorId="0">
      <text>
        <r>
          <rPr>
            <sz val="10"/>
            <rFont val="Arial"/>
            <family val="2"/>
            <charset val="238"/>
          </rPr>
          <t xml:space="preserve">DIČ</t>
        </r>
      </text>
    </comment>
  </commentList>
</comments>
</file>

<file path=xl/comments4.xml><?xml version="1.0" encoding="utf-8"?>
<comments xmlns="http://schemas.openxmlformats.org/spreadsheetml/2006/main" xmlns:xdr="http://schemas.openxmlformats.org/drawingml/2006/spreadsheetDrawing">
  <authors>
    <author>Neznámý autor</author>
  </authors>
  <commentList>
    <comment ref="S6" authorId="0">
      <text>
        <r>
          <rPr>
            <sz val="10"/>
            <rFont val="Arial"/>
            <family val="2"/>
            <charset val="238"/>
          </rPr>
          <t xml:space="preserve">Jedná se o informaci, zda se jedná o položku, která je do rozpočtu zadána z cenové soustavy RTS, nebo vlastní.</t>
        </r>
      </text>
    </comment>
    <comment ref="T6" authorId="0">
      <text>
        <r>
          <rPr>
            <sz val="10"/>
            <rFont val="Arial"/>
            <family val="2"/>
            <charset val="238"/>
          </rPr>
          <t xml:space="preserve">Jedná se o název CÚ, která je zadána u položky rozpočtu</t>
        </r>
      </text>
    </comment>
  </commentList>
</comments>
</file>

<file path=xl/sharedStrings.xml><?xml version="1.0" encoding="utf-8"?>
<sst xmlns="http://schemas.openxmlformats.org/spreadsheetml/2006/main" count="1038" uniqueCount="400">
  <si>
    <t xml:space="preserve">Pokyny pro vyplnění</t>
  </si>
  <si>
    <t xml:space="preserve">Ve všech listech tohoto souboru můžete měnit pouze buňky s modrým pozadím. Jedná se o tyto údaje : 
- údaje o firmě
- jednotkové ceny položek zadané na maximálně dvě desetinná místa</t>
  </si>
  <si>
    <t xml:space="preserve">#RTSROZP#</t>
  </si>
  <si>
    <t xml:space="preserve">Položkový rozpočet stavby</t>
  </si>
  <si>
    <t xml:space="preserve">Stavba:</t>
  </si>
  <si>
    <t xml:space="preserve">2024110</t>
  </si>
  <si>
    <t xml:space="preserve">Obnova fasády věže kostela sv. Bartoloměje v Napajedlích</t>
  </si>
  <si>
    <t xml:space="preserve">Objekt:</t>
  </si>
  <si>
    <t xml:space="preserve">SO 01</t>
  </si>
  <si>
    <t xml:space="preserve">Obnova fasády věže kostela sv. Bartoloměje - stavební řešení</t>
  </si>
  <si>
    <t xml:space="preserve">Rozpočet:</t>
  </si>
  <si>
    <t xml:space="preserve">202411001</t>
  </si>
  <si>
    <t xml:space="preserve">Severní část (tzn. průčelí) a celá horní část věže</t>
  </si>
  <si>
    <t xml:space="preserve">Objednatel:</t>
  </si>
  <si>
    <t xml:space="preserve">IČO:</t>
  </si>
  <si>
    <t xml:space="preserve">DIČ:</t>
  </si>
  <si>
    <t xml:space="preserve">Projektant:</t>
  </si>
  <si>
    <t xml:space="preserve">Zhotovitel:</t>
  </si>
  <si>
    <t xml:space="preserve">Vypracoval:</t>
  </si>
  <si>
    <t xml:space="preserve">Rozpis ceny</t>
  </si>
  <si>
    <t xml:space="preserve">Celkem</t>
  </si>
  <si>
    <t xml:space="preserve">HSV</t>
  </si>
  <si>
    <t xml:space="preserve">PSV</t>
  </si>
  <si>
    <t xml:space="preserve">MON</t>
  </si>
  <si>
    <t xml:space="preserve">VN</t>
  </si>
  <si>
    <t xml:space="preserve">Vedlejší náklady</t>
  </si>
  <si>
    <t xml:space="preserve">ON</t>
  </si>
  <si>
    <t xml:space="preserve">Ostatní náklady</t>
  </si>
  <si>
    <t xml:space="preserve">Rekapitulace daní</t>
  </si>
  <si>
    <t xml:space="preserve">Základ pro sníženou DPH</t>
  </si>
  <si>
    <t xml:space="preserve">%</t>
  </si>
  <si>
    <t xml:space="preserve">Snížená DPH </t>
  </si>
  <si>
    <t xml:space="preserve">Základ pro základní DPH</t>
  </si>
  <si>
    <t xml:space="preserve">Základní DPH </t>
  </si>
  <si>
    <t xml:space="preserve">Zaokrouhlení</t>
  </si>
  <si>
    <t xml:space="preserve">Cena celkem bez DPH</t>
  </si>
  <si>
    <t xml:space="preserve">Cena celkem s DPH</t>
  </si>
  <si>
    <t xml:space="preserve">CZK</t>
  </si>
  <si>
    <t xml:space="preserve">v</t>
  </si>
  <si>
    <t xml:space="preserve">dne</t>
  </si>
  <si>
    <t xml:space="preserve">Za zhotovitele</t>
  </si>
  <si>
    <t xml:space="preserve">Za objednatele</t>
  </si>
  <si>
    <t xml:space="preserve">Rekapitulace dílčích částí</t>
  </si>
  <si>
    <t xml:space="preserve">#CASTI&gt;&gt;</t>
  </si>
  <si>
    <t xml:space="preserve">Číslo</t>
  </si>
  <si>
    <t xml:space="preserve">Název</t>
  </si>
  <si>
    <t xml:space="preserve">DPH celkem</t>
  </si>
  <si>
    <t xml:space="preserve">Cena celkem</t>
  </si>
  <si>
    <t xml:space="preserve">Stavba</t>
  </si>
  <si>
    <t xml:space="preserve">Západní strana kostela a komplet věž</t>
  </si>
  <si>
    <t xml:space="preserve">Celkem za stavbu</t>
  </si>
  <si>
    <t xml:space="preserve">#POPS</t>
  </si>
  <si>
    <t xml:space="preserve">Popis stavby: 2024110 - Obnova fasády věže kostela sv. Bartoloměje v Napajedlích</t>
  </si>
  <si>
    <t xml:space="preserve">1. PODMÍNKY PRO ZPRACOVÁNÍ NABÍDKOVÉ CENY</t>
  </si>
  <si>
    <t xml:space="preserve">        Preambule</t>
  </si>
  <si>
    <t xml:space="preserve">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</si>
  <si>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 xml:space="preserve">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</si>
  <si>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</si>
  <si>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 xml:space="preserve">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</si>
  <si>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</si>
  <si>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 xml:space="preserve">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</si>
  <si>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</si>
  <si>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</si>
  <si>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</si>
  <si>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</si>
  <si>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</si>
  <si>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 xml:space="preserve">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</si>
  <si>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</si>
  <si>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 xml:space="preserve">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</si>
  <si>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 xml:space="preserve">Individuální položky</t>
  </si>
  <si>
    <t xml:space="preserve">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</si>
  <si>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</si>
  <si>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</si>
  <si>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 xml:space="preserve">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</si>
  <si>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</si>
  <si>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</si>
  <si>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 xml:space="preserve">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</si>
  <si>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</si>
  <si>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 xml:space="preserve">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</si>
  <si>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 xml:space="preserve">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</si>
  <si>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</si>
  <si>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 xml:space="preserve">Pokud soupis položku příplatku za ztížené podmínky obsahuje, je dodavatel povinen ji ocenit bez ohledu na to, že tento příplatek dodavatel standardně neuplatňuje.</t>
  </si>
  <si>
    <t xml:space="preserve">        Vedlejší a ostatní náklady</t>
  </si>
  <si>
    <t xml:space="preserve">Tyto náklady jsou popsány v samostatném soupisu stavebních prací, dodávek a služeb s tím, že dodavatel je povinen v rámci těchto nákladů ocenit všechny definované náklady souhrnně pro celou stavbu.</t>
  </si>
  <si>
    <t xml:space="preserve">2. SPECIFICKÉ PODMÍNKY PRO ZPRACOVÁNÍ NABÍDKOVÉ CENY</t>
  </si>
  <si>
    <t xml:space="preserve">Zde doplní zpracovatel soupisu  případná specifika týkající se konkrétní zakázky.</t>
  </si>
  <si>
    <t xml:space="preserve">3. ELEKTRONICKÁ PODOBA SOUPISU</t>
  </si>
  <si>
    <t xml:space="preserve">        Elektronická podoba soupisu</t>
  </si>
  <si>
    <t xml:space="preserve">V souladu se zákonem jsou předložené soupisy zpracovány i v elektronické podobě.  Elektronickou podobou soupisu stavebních prací, dodávek a služeb je formát MS EXCEL.</t>
  </si>
  <si>
    <t xml:space="preserve">Popis formátu soupisu odpovídá svou strukturou vzorovému soupisu volně dostupnému na internetové adrese:</t>
  </si>
  <si>
    <t xml:space="preserve">www.stavebnionline.cz/soupis</t>
  </si>
  <si>
    <t xml:space="preserve">        Zpracování elektronické podoby soupisu</t>
  </si>
  <si>
    <t xml:space="preserve">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</si>
  <si>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</si>
  <si>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 xml:space="preserve">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</si>
  <si>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</si>
  <si>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 xml:space="preserve">Ostatní podmínky vztahující se ke zpracování nabídkové ceny jsou uvedeny v zadávací dokumentaci.</t>
  </si>
  <si>
    <t xml:space="preserve">#POPO</t>
  </si>
  <si>
    <t xml:space="preserve">Popis objektu: SO 01 - Obnova fasády věže kostela sv. Bartoloměje - stavební řešení</t>
  </si>
  <si>
    <t xml:space="preserve">#POPR</t>
  </si>
  <si>
    <t xml:space="preserve">Popis rozpočtu: 202411001 - Západní strana kostela a komplet věž</t>
  </si>
  <si>
    <t xml:space="preserve">Rekapitulace dílů</t>
  </si>
  <si>
    <t xml:space="preserve">Typ dílu</t>
  </si>
  <si>
    <t xml:space="preserve">31</t>
  </si>
  <si>
    <t xml:space="preserve">Zdi podpěrné a volné</t>
  </si>
  <si>
    <t xml:space="preserve">62</t>
  </si>
  <si>
    <t xml:space="preserve">Úpravy povrchů vnější</t>
  </si>
  <si>
    <t xml:space="preserve">94</t>
  </si>
  <si>
    <t xml:space="preserve">Lešení a stavební výtahy</t>
  </si>
  <si>
    <t xml:space="preserve">95</t>
  </si>
  <si>
    <t xml:space="preserve">Dokončovací konstrukce na pozemních stavbách</t>
  </si>
  <si>
    <t xml:space="preserve">96</t>
  </si>
  <si>
    <t xml:space="preserve">Bourání konstrukcí</t>
  </si>
  <si>
    <t xml:space="preserve">99</t>
  </si>
  <si>
    <t xml:space="preserve">Staveništní přesun hmot</t>
  </si>
  <si>
    <t xml:space="preserve">767</t>
  </si>
  <si>
    <t xml:space="preserve">Konstrukce zámečnické</t>
  </si>
  <si>
    <t xml:space="preserve">783</t>
  </si>
  <si>
    <t xml:space="preserve">Nátěry</t>
  </si>
  <si>
    <t xml:space="preserve">D96</t>
  </si>
  <si>
    <t xml:space="preserve">Přesuny suti a vybouraných hmot</t>
  </si>
  <si>
    <t xml:space="preserve">PSU</t>
  </si>
  <si>
    <t xml:space="preserve">Položkový rozpočet </t>
  </si>
  <si>
    <t xml:space="preserve">S:</t>
  </si>
  <si>
    <t xml:space="preserve">O:</t>
  </si>
  <si>
    <t xml:space="preserve">R:</t>
  </si>
  <si>
    <t xml:space="preserve">#TypZaznamu#</t>
  </si>
  <si>
    <t xml:space="preserve">STA</t>
  </si>
  <si>
    <t xml:space="preserve">OBJ</t>
  </si>
  <si>
    <t xml:space="preserve">ROZ</t>
  </si>
  <si>
    <t xml:space="preserve">P.č.</t>
  </si>
  <si>
    <t xml:space="preserve">Číslo položky</t>
  </si>
  <si>
    <t xml:space="preserve">Název položky</t>
  </si>
  <si>
    <t xml:space="preserve">MJ</t>
  </si>
  <si>
    <t xml:space="preserve">Množství</t>
  </si>
  <si>
    <t xml:space="preserve">Cena / MJ</t>
  </si>
  <si>
    <t xml:space="preserve">Dodávka</t>
  </si>
  <si>
    <t xml:space="preserve">Dodávka celk.</t>
  </si>
  <si>
    <t xml:space="preserve">Montáž</t>
  </si>
  <si>
    <t xml:space="preserve">Montáž celk.</t>
  </si>
  <si>
    <t xml:space="preserve">DPH</t>
  </si>
  <si>
    <t xml:space="preserve">Cena s DPH</t>
  </si>
  <si>
    <t xml:space="preserve">Hmotnost / MJ</t>
  </si>
  <si>
    <t xml:space="preserve">Hmotnost celk.(t)</t>
  </si>
  <si>
    <t xml:space="preserve">Dem. hmotnost / MJ</t>
  </si>
  <si>
    <t xml:space="preserve">Dem. hmotnost celk.(t)</t>
  </si>
  <si>
    <t xml:space="preserve">Ceník</t>
  </si>
  <si>
    <t xml:space="preserve">Cen. soustava / platnost</t>
  </si>
  <si>
    <t xml:space="preserve">Cenová úroveň</t>
  </si>
  <si>
    <t xml:space="preserve">Nhod / MJ</t>
  </si>
  <si>
    <t xml:space="preserve">Nhod celk.</t>
  </si>
  <si>
    <t xml:space="preserve">Dodavatel</t>
  </si>
  <si>
    <t xml:space="preserve">Typ položky</t>
  </si>
  <si>
    <t xml:space="preserve">Stav položky</t>
  </si>
  <si>
    <t xml:space="preserve">Díl:</t>
  </si>
  <si>
    <t xml:space="preserve">DIL</t>
  </si>
  <si>
    <t xml:space="preserve">310PC01</t>
  </si>
  <si>
    <t xml:space="preserve">D+M Postupná výměna zdiva zasaženého degrací z vlhkosti v místě portálu do hl.cca 300 mm  (tl.zdiva cca.1550 mm)za cihly nezasolené dobře pálené plné (např.z bouračky) - kompletní provedení </t>
  </si>
  <si>
    <t xml:space="preserve">m2</t>
  </si>
  <si>
    <t xml:space="preserve">Vlastní</t>
  </si>
  <si>
    <t xml:space="preserve">Indiv</t>
  </si>
  <si>
    <t xml:space="preserve">Práce</t>
  </si>
  <si>
    <t xml:space="preserve">Žlutá</t>
  </si>
  <si>
    <t xml:space="preserve">POL1_</t>
  </si>
  <si>
    <t xml:space="preserve">Provedení pouze na vápennou maltu</t>
  </si>
  <si>
    <t xml:space="preserve">POP</t>
  </si>
  <si>
    <t xml:space="preserve">odsekání stávajícího zdiva v odd.96</t>
  </si>
  <si>
    <t xml:space="preserve">předpoklad vnější část zdiva (degradováno od odstřiku) : 1,5*2</t>
  </si>
  <si>
    <t xml:space="preserve">VV</t>
  </si>
  <si>
    <t xml:space="preserve">620991121R00</t>
  </si>
  <si>
    <t xml:space="preserve">Zakrývání výplní vnějších otvorů z lešení</t>
  </si>
  <si>
    <t xml:space="preserve">RTS 24/ I</t>
  </si>
  <si>
    <t xml:space="preserve">Zelená</t>
  </si>
  <si>
    <t xml:space="preserve">Kamenné prvky kostela + otvorové výplně : </t>
  </si>
  <si>
    <t xml:space="preserve">okna věže : 2,3*3,6*3</t>
  </si>
  <si>
    <t xml:space="preserve">hodiny : 2,0*2,0*4</t>
  </si>
  <si>
    <t xml:space="preserve">okno portálu : 1,9*4,0</t>
  </si>
  <si>
    <t xml:space="preserve">výklenky : 1,6*3,5*2</t>
  </si>
  <si>
    <t xml:space="preserve">sochy výklenku : 3,0*3,0*2</t>
  </si>
  <si>
    <t xml:space="preserve">šambrány výklenku : (1,6+3,5)*2*0,5*2</t>
  </si>
  <si>
    <t xml:space="preserve">vstupní portál s dveřmi : 4,2*6,2</t>
  </si>
  <si>
    <t xml:space="preserve">okolo vstupního portálu : 6,2*1,2*2+4,2*0,5+1,5*1,0+1,8*1,2</t>
  </si>
  <si>
    <t xml:space="preserve">vstupní dveře : 3,7*2,5</t>
  </si>
  <si>
    <t xml:space="preserve">kovová okna : 0,5*0,6*2</t>
  </si>
  <si>
    <t xml:space="preserve">kamenné zdivo : 5,0*3,5*2+2,5*3,5*2+7,0*(2,2+1,5)/2*2</t>
  </si>
  <si>
    <t xml:space="preserve">622902110R00</t>
  </si>
  <si>
    <t xml:space="preserve">Očištění po opravách,kamenných říms a šambrán</t>
  </si>
  <si>
    <t xml:space="preserve">okna věže : (2,3+3,6)*2*0,5*3</t>
  </si>
  <si>
    <t xml:space="preserve">hodiny : 2,0*pi*0,5*4</t>
  </si>
  <si>
    <t xml:space="preserve">okno portálu : 1,9*4,0-1,9*2,9+(1,9+2,9)*2*0,5</t>
  </si>
  <si>
    <t xml:space="preserve">výklenky : (1,6+3,5)*2*0,5+4*pi*0,6^2/4*2</t>
  </si>
  <si>
    <t xml:space="preserve">vstupní dveře : (3,7+2,5*2)*0,5</t>
  </si>
  <si>
    <t xml:space="preserve">kamenné zdivo : 5,0*3,5*2+2,5*3,5*2+7,0*(2,2+1,5)/2*2+(5,0+2,5+7,0)*0,4*2</t>
  </si>
  <si>
    <t xml:space="preserve">622904115R00</t>
  </si>
  <si>
    <t xml:space="preserve">Očištění fasád tlakovou vodou složitost 3 - 5</t>
  </si>
  <si>
    <t xml:space="preserve">západní pohled - plocha dle projektanta : 208,2</t>
  </si>
  <si>
    <t xml:space="preserve">věž - západní pohled - plocha dle projektanta : 64,1</t>
  </si>
  <si>
    <t xml:space="preserve">věž - východní pohled - plocha dle projektanta : 58,0</t>
  </si>
  <si>
    <t xml:space="preserve">věž - severní pohled - plocha dle projektanta : 67,2</t>
  </si>
  <si>
    <t xml:space="preserve">věž - jižní pohled - plocha dle projektanta : 67,2</t>
  </si>
  <si>
    <t xml:space="preserve">620PC01</t>
  </si>
  <si>
    <t xml:space="preserve">D+M Systémový nátěr k neutralizaci solí 2x</t>
  </si>
  <si>
    <t xml:space="preserve">západní pohled - plocha dle projektanta : 15,0</t>
  </si>
  <si>
    <t xml:space="preserve">620PC02</t>
  </si>
  <si>
    <t xml:space="preserve">D+M Systémový nátěr zpevňovací  2x, váp.podklad</t>
  </si>
  <si>
    <t xml:space="preserve">RTS 19/ I</t>
  </si>
  <si>
    <t xml:space="preserve">Běžná</t>
  </si>
  <si>
    <t xml:space="preserve">Na zpevnění omítek a zdiva obsahujících vápno.</t>
  </si>
  <si>
    <t xml:space="preserve">622PC01</t>
  </si>
  <si>
    <t xml:space="preserve">D+M Odstranění biotického napadení (mech, plísně, řasy, lišejníky, houby) z fasády 2x prostředky schválenými NPÚ - KOMPLETNÍ PROVEDENÍ</t>
  </si>
  <si>
    <t xml:space="preserve">předpoklad prostředek RENOV EXPRES</t>
  </si>
  <si>
    <t xml:space="preserve">západní pohled - plocha dle projektanta : 95,2</t>
  </si>
  <si>
    <t xml:space="preserve">622PC02</t>
  </si>
  <si>
    <t xml:space="preserve">D+M Oprava vněj.om.vápenné štuk. stěn sl. V, do 30%, štuk na 100% plochy - čistě vápenné památkářské systém schválený NPÚ - kompletní provedení</t>
  </si>
  <si>
    <t xml:space="preserve">- čistě vápenný podhoz např. FASO KV</t>
  </si>
  <si>
    <t xml:space="preserve">- čistě vápenná jádrová omítka např. FASO 20V</t>
  </si>
  <si>
    <t xml:space="preserve">- čistě vápenný štuk např. FASO 10V</t>
  </si>
  <si>
    <t xml:space="preserve">odpočet otlučení 100 % pro sanační omítku : -15,0</t>
  </si>
  <si>
    <t xml:space="preserve">622PC03</t>
  </si>
  <si>
    <t xml:space="preserve">D+M Omítkový sanační systém Premix,Z-SAN,vnější,3vrst vrstvy: Z-SAN 30, Z-SAN 20, Z-SAN 10 - kompletní provedení</t>
  </si>
  <si>
    <t xml:space="preserve">622PC04</t>
  </si>
  <si>
    <t xml:space="preserve">D+M Nátěr nebo nástřik stěn vnějších, složitost 5 vč.penetrace hmota silikátová barevná - BARVA DLE INVESTORA - kompletní provedení</t>
  </si>
  <si>
    <t xml:space="preserve">Např.</t>
  </si>
  <si>
    <t xml:space="preserve">penetrace - P460 SILIKAT KONZENTRAT</t>
  </si>
  <si>
    <t xml:space="preserve">silikátová barva - P451 FASSADENSILIKAT</t>
  </si>
  <si>
    <t xml:space="preserve">622PC06</t>
  </si>
  <si>
    <t xml:space="preserve">D+M Příplatek za provedení dvoubarevného silikátového nátěru stěn sl.V</t>
  </si>
  <si>
    <t xml:space="preserve">941941042R00</t>
  </si>
  <si>
    <t xml:space="preserve">Montáž lešení leh.řad.s podlahami,š.1,2 m, H 30 m</t>
  </si>
  <si>
    <t xml:space="preserve">čelní pohled : (14,87+0,3*2+1,5*2)*(30,69+1,4)</t>
  </si>
  <si>
    <t xml:space="preserve">boční pohledy : (0,7+1,55+4,68+1,3+0,3+1,5)*(30,69+1,4)*2</t>
  </si>
  <si>
    <t xml:space="preserve">přes střechu : (14,87+0,3*2)*(30,69-15,645)</t>
  </si>
  <si>
    <t xml:space="preserve">941941292R00</t>
  </si>
  <si>
    <t xml:space="preserve">Příplatek za každý měsíc použití lešení k pol.1042</t>
  </si>
  <si>
    <t xml:space="preserve">Odkaz na mn. položky pořadí 12 : 1469,17385</t>
  </si>
  <si>
    <t xml:space="preserve">předpoklad 5 měsíců : 1469,17385*(5-1)</t>
  </si>
  <si>
    <t xml:space="preserve">941941842R00</t>
  </si>
  <si>
    <t xml:space="preserve">Demontáž lešení leh.řad.s podlahami,š.1,2 m,H 30 m</t>
  </si>
  <si>
    <t xml:space="preserve">943943221R00</t>
  </si>
  <si>
    <t xml:space="preserve">Montáž lešení prostorové lehké, do 200kg, H 10 m</t>
  </si>
  <si>
    <t xml:space="preserve">m3</t>
  </si>
  <si>
    <t xml:space="preserve">Ochrana pro vstup do kostela - předpoklad : 5,3*(8,0+3,0)*(3,0+1,54/2)</t>
  </si>
  <si>
    <t xml:space="preserve">943943292R00</t>
  </si>
  <si>
    <t xml:space="preserve">Příplatek za každý měsíc použití k pol..3221, 3222</t>
  </si>
  <si>
    <t xml:space="preserve">Odkaz na mn. položky pořadí 15 : 219,79100</t>
  </si>
  <si>
    <t xml:space="preserve">předpoklad 5 měsíců : 219,791*(5-1)</t>
  </si>
  <si>
    <t xml:space="preserve">943943821R00</t>
  </si>
  <si>
    <t xml:space="preserve">Demontáž lešení, prostor. lehké, 200 kPa, H 10 m</t>
  </si>
  <si>
    <t xml:space="preserve">943955021R00</t>
  </si>
  <si>
    <t xml:space="preserve">Montáž lešeňové podlahy s příčníky a podél.,H 10 m</t>
  </si>
  <si>
    <t xml:space="preserve">Ochrana pro vstup do kostela - předpoklad : 5,3*(8,0+3,0)</t>
  </si>
  <si>
    <t xml:space="preserve">943955191R00</t>
  </si>
  <si>
    <t xml:space="preserve">Příplatek za každý měsíc použití leš.k pol.21až 41</t>
  </si>
  <si>
    <t xml:space="preserve">RTS 21/ II</t>
  </si>
  <si>
    <t xml:space="preserve">Odkaz na mn. položky pořadí 18 : 58,30000</t>
  </si>
  <si>
    <t xml:space="preserve">předpoklad 5 měsíců : 58,3*(5-1)</t>
  </si>
  <si>
    <t xml:space="preserve">943955821R00</t>
  </si>
  <si>
    <t xml:space="preserve">Demontáž leš. podlahy s příč. a podélníky, H 10 m</t>
  </si>
  <si>
    <t xml:space="preserve">944944011R00</t>
  </si>
  <si>
    <t xml:space="preserve">Montáž ochranné sítě z umělých vláken</t>
  </si>
  <si>
    <t xml:space="preserve">boční pohledy : (0,7+1,55+4,68+1,3+(0,3+1,5)*2+1,5)*(30,69+1,4)*2</t>
  </si>
  <si>
    <t xml:space="preserve">přes střechu : 14,87*(30,69-15,645)</t>
  </si>
  <si>
    <t xml:space="preserve">944944031R00</t>
  </si>
  <si>
    <t xml:space="preserve">Příplatek za každý měsíc použití sítí k pol. 4011</t>
  </si>
  <si>
    <t xml:space="preserve">Odkaz na mn. položky pořadí 21 : 1671,94085</t>
  </si>
  <si>
    <t xml:space="preserve">předpoklad 5 měsíců : 16,7194085*(5-1)</t>
  </si>
  <si>
    <t xml:space="preserve">944944081R00</t>
  </si>
  <si>
    <t xml:space="preserve">Demontáž ochranné sítě z umělých vláken</t>
  </si>
  <si>
    <t xml:space="preserve">944945012R00</t>
  </si>
  <si>
    <t xml:space="preserve">Montáž záchytné stříšky H 4,5 m, šířky do 2 m</t>
  </si>
  <si>
    <t xml:space="preserve">m</t>
  </si>
  <si>
    <t xml:space="preserve">čelní pohled : (14,87+0,3*2+1,5*2+2,0*2)</t>
  </si>
  <si>
    <t xml:space="preserve">boční pohledy : (0,7+1,55+4,68+1,3+(0,3+1,5)*2+2,0*2)*2</t>
  </si>
  <si>
    <t xml:space="preserve">přes střechu : (0,3+1,5+2,0)*2</t>
  </si>
  <si>
    <t xml:space="preserve">944945013R00</t>
  </si>
  <si>
    <t xml:space="preserve">Montáž záchytné stříšky H 4,5 m, šířky nad 2 m</t>
  </si>
  <si>
    <t xml:space="preserve">Předpokládaná druhá stříška okolo věže : </t>
  </si>
  <si>
    <t xml:space="preserve">čelní pohled : (14,87+0,3*2+1,5*2+2,5*2)</t>
  </si>
  <si>
    <t xml:space="preserve">boční pohledy : (0,7+1,55+4,68+1,3+(0,3+1,5)*2+2,5*2)*2</t>
  </si>
  <si>
    <t xml:space="preserve">přes střechu : (14,87+(0,3+1,5+2,5)*2)</t>
  </si>
  <si>
    <t xml:space="preserve">944945192R00</t>
  </si>
  <si>
    <t xml:space="preserve">Příplatek za každý měsíc použ.stříšky, k pol. 5012</t>
  </si>
  <si>
    <t xml:space="preserve">Odkaz na mn. položky pořadí 24 : 61,73000</t>
  </si>
  <si>
    <t xml:space="preserve">předpoklad 5 měsíců : 61,73*(5-1)</t>
  </si>
  <si>
    <t xml:space="preserve">944945193R00</t>
  </si>
  <si>
    <t xml:space="preserve">Příplatek za každý měsíc použ.stříšky, k pol. 5013</t>
  </si>
  <si>
    <t xml:space="preserve">Odkaz na mn. položky pořadí 25 : 80,60000</t>
  </si>
  <si>
    <t xml:space="preserve">předpoklad 5 měsíců : 80,6*(5-1)</t>
  </si>
  <si>
    <t xml:space="preserve">944945812R00</t>
  </si>
  <si>
    <t xml:space="preserve">Demontáž záchytné stříšky H 4,5 m, šířky do 2 m</t>
  </si>
  <si>
    <t xml:space="preserve">944945813R00</t>
  </si>
  <si>
    <t xml:space="preserve">Demontáž záchytné stříšky H 4,5 m, šířky nad 2 m</t>
  </si>
  <si>
    <t xml:space="preserve">940PC02</t>
  </si>
  <si>
    <t xml:space="preserve">Příplatek za pracnost a zajištění - část lešení vedeného přes střechu včetně uvedení do původního  stavu - kompletní provedení</t>
  </si>
  <si>
    <t xml:space="preserve">soub</t>
  </si>
  <si>
    <t xml:space="preserve">952901110R00</t>
  </si>
  <si>
    <t xml:space="preserve">Čištění mytím vnějších ploch oken a dveří</t>
  </si>
  <si>
    <t xml:space="preserve">hodiny : 1,0^2*pi*4</t>
  </si>
  <si>
    <t xml:space="preserve">950PC01</t>
  </si>
  <si>
    <t xml:space="preserve">Omytí fasády tlakovou vodou složitost 5 - párou - šetrné odstranění stávajícího akrylátového nátěru</t>
  </si>
  <si>
    <t xml:space="preserve">950PC01a</t>
  </si>
  <si>
    <t xml:space="preserve">Příplatek za pracnost a a navíc m2 ve výklenku  - omítka za sochou</t>
  </si>
  <si>
    <t xml:space="preserve">ks</t>
  </si>
  <si>
    <t xml:space="preserve">950PC02</t>
  </si>
  <si>
    <t xml:space="preserve">D+M Kamenická šetrná oprava kamenného ostění a šambrán půlkruhových oken ve věži kostela CENA BUDE ZPŘESNĚNA SAMOSTATNÝM VÝBĚROVÝM ŘÍZENÍM RESTAURÁTORSKÝCH PRACÍ</t>
  </si>
  <si>
    <t xml:space="preserve">1. Čistění povrchu pískovce suchou a mokrou cestou a za pomocí parního čističe</t>
  </si>
  <si>
    <t xml:space="preserve">2. Systémové hloubkové zpevnění zvětralých částí pískovce přípravky povolenými NPÚ</t>
  </si>
  <si>
    <t xml:space="preserve">3. Systémová injektáž trhlin  přípravky povolenými NPÚ</t>
  </si>
  <si>
    <t xml:space="preserve">4. Systémové vyplnění spár a opracování povrchu  přípravky povolenými NPÚ</t>
  </si>
  <si>
    <t xml:space="preserve">5. Hydrofobizace horizontálních a nejvíce ohrožených částí  přípravky povolenými NPÚ</t>
  </si>
  <si>
    <t xml:space="preserve">950PC03</t>
  </si>
  <si>
    <t xml:space="preserve">D+M Restaurátorská šetrná oprava kamenného ostění a šambrán okna nad vstupem kostela CENA BUDE ZPŘESNĚNA SAMOSTATNÝM VÝBĚROVÝM ŘÍZENÍM RESTAURÁTORSKÝCH PRACÍ</t>
  </si>
  <si>
    <t xml:space="preserve">5. Oprava poškozených částí  přípravky povolenými NPÚ</t>
  </si>
  <si>
    <t xml:space="preserve">6. Hydrofobizace horizontálních a nejvíce ohrožených částí  přípravky povolenými NPÚ</t>
  </si>
  <si>
    <t xml:space="preserve">950PC04</t>
  </si>
  <si>
    <t xml:space="preserve">D+M Restaurátorská šetrná oprava květinových váz umístěných v rohových částech věže kostela  CENA BUDE ZPŘESNĚNA SAMOSTATNÝM VÝBĚROVÝM ŘÍZENÍM RESTAURÁTORSKÝCH PRACÍ</t>
  </si>
  <si>
    <t xml:space="preserve">3. Stažení poškozených částí – trhlin ve spodní části podstavce vázy, vlepením nerezových spon - přípravky povolenými NPÚ</t>
  </si>
  <si>
    <t xml:space="preserve">4. Systémová injektáž trhlin  přípravky povolenými NPÚ</t>
  </si>
  <si>
    <t xml:space="preserve">5. Systémové vyplnění spár a opracování povrchu  přípravky povolenými NPÚ</t>
  </si>
  <si>
    <t xml:space="preserve">6. Oprava a domodelování poškozených částí  přípravky povolenými NPÚ</t>
  </si>
  <si>
    <t xml:space="preserve">7. Hydrofobizace horizontálních a nejvíce ohrožených částí  přípravky povolenými NPÚ</t>
  </si>
  <si>
    <t xml:space="preserve">950PC06</t>
  </si>
  <si>
    <t xml:space="preserve">Demontáž, renovace a zpětná montáž dřevěného kříže "sv.misie 1928" osazeného ve zpevněné ploše (žulová kostka) a kotveného do stěny kostela včetně jeřábu a dopravy - kompletní provedení</t>
  </si>
  <si>
    <t xml:space="preserve">950PC07</t>
  </si>
  <si>
    <t xml:space="preserve">D+M Zakrývání stávajícího kamenného schodiště - jeho ochrana před poškozením včetně demontáže a likvidace suti dle předpisů - půdorysná plocha schodiště cca 11,0*8,0 m - kompletní provedení</t>
  </si>
  <si>
    <t xml:space="preserve">Důležitá</t>
  </si>
  <si>
    <t xml:space="preserve">973031151R00</t>
  </si>
  <si>
    <t xml:space="preserve">Vysekání výklenků zeď cihel. MVC, pl. nad 0,25 m2</t>
  </si>
  <si>
    <t xml:space="preserve">předpoklad vnější část zdiva (degradováno od odstřiku) - postupné odsekávání a vyzdívání (odd.3) : 1,5*2*0,3</t>
  </si>
  <si>
    <t xml:space="preserve">978015341R00</t>
  </si>
  <si>
    <t xml:space="preserve">Otlučení omítek vnějších MVC v složit.5-7 do 30 %</t>
  </si>
  <si>
    <t xml:space="preserve">978015391R00</t>
  </si>
  <si>
    <t xml:space="preserve">Otlučení omítek vnějších MVC v složit.5-7 do 100 %</t>
  </si>
  <si>
    <t xml:space="preserve">978023411R00</t>
  </si>
  <si>
    <t xml:space="preserve">Vysekání a úprava spár zdiva cihelného mimo komín.</t>
  </si>
  <si>
    <t xml:space="preserve">999281212R00</t>
  </si>
  <si>
    <t xml:space="preserve">Přesun hmot, opravy vněj. plášťů výšky do 36 m</t>
  </si>
  <si>
    <t xml:space="preserve">t</t>
  </si>
  <si>
    <t xml:space="preserve">Přesun hmot</t>
  </si>
  <si>
    <t xml:space="preserve">POL7_</t>
  </si>
  <si>
    <t xml:space="preserve">767PC01</t>
  </si>
  <si>
    <t xml:space="preserve">D+M Renovace okenic věže kostela vč.rámů vel.cca 1,75x3,15 m - dle posudku (včetně sundání a opětovného osazení) - kompletní provedení</t>
  </si>
  <si>
    <t xml:space="preserve">783PC01</t>
  </si>
  <si>
    <t xml:space="preserve">Renovace stávající mříže kovové mříže  (okna) vel.cca 500x600 mm</t>
  </si>
  <si>
    <t xml:space="preserve">odstranění stávajícího nátěru, očištění, odrezivění, nový nátěr (černá) - výrobky schválenými NPÚ</t>
  </si>
  <si>
    <t xml:space="preserve">979017111R00</t>
  </si>
  <si>
    <t xml:space="preserve">Svislé přemístění suti nošením na H do 3,5 m</t>
  </si>
  <si>
    <t xml:space="preserve">Přesun suti</t>
  </si>
  <si>
    <t xml:space="preserve">POL8_</t>
  </si>
  <si>
    <t xml:space="preserve">979017191R00</t>
  </si>
  <si>
    <t xml:space="preserve">Příplatek k přemístění suti za dalších H 3,5 m</t>
  </si>
  <si>
    <t xml:space="preserve">979081111R00</t>
  </si>
  <si>
    <t xml:space="preserve">Odvoz suti a vybour. hmot na skládku do 1 km</t>
  </si>
  <si>
    <t xml:space="preserve">POL8_0</t>
  </si>
  <si>
    <t xml:space="preserve">Výpočet výměr přesunu suti viz sloupec hmotnosti dem.hmot.</t>
  </si>
  <si>
    <t xml:space="preserve">979081121R00</t>
  </si>
  <si>
    <t xml:space="preserve">Příplatek k odvozu za každý další 1 km</t>
  </si>
  <si>
    <t xml:space="preserve">celkem předpoklad 5 km</t>
  </si>
  <si>
    <t xml:space="preserve">979990107R00</t>
  </si>
  <si>
    <t xml:space="preserve">Poplatek za skládku suti - směs betonu,cihel,dřeva</t>
  </si>
  <si>
    <t xml:space="preserve">979087311R00</t>
  </si>
  <si>
    <t xml:space="preserve">Vodorovné přemístění suti nošením do 10 m</t>
  </si>
  <si>
    <t xml:space="preserve">S naložením suti nebo vybouraných hmot do dopravního prostředku a na jejich vyložením, popřípadě přeložením na normální dopravní prostředek.</t>
  </si>
  <si>
    <t xml:space="preserve">979087391R00</t>
  </si>
  <si>
    <t xml:space="preserve">Příplatek za nošení suti každých dalších 10 m</t>
  </si>
  <si>
    <t xml:space="preserve">005121010R</t>
  </si>
  <si>
    <t xml:space="preserve">Vybudování zařízení staveniště</t>
  </si>
  <si>
    <t xml:space="preserve">Soubor</t>
  </si>
  <si>
    <t xml:space="preserve">VRN</t>
  </si>
  <si>
    <t xml:space="preserve">POL99_2</t>
  </si>
  <si>
    <t xml:space="preserve">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</si>
  <si>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 xml:space="preserve">005121020R</t>
  </si>
  <si>
    <t xml:space="preserve">Provoz zařízení staveniště </t>
  </si>
  <si>
    <t xml:space="preserve">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</si>
  <si>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 xml:space="preserve">005121030R</t>
  </si>
  <si>
    <t xml:space="preserve">Odstranění zařízení staveniště</t>
  </si>
  <si>
    <t xml:space="preserve">Odstranění objektů zařízení staveniště včetně přípojek energií a jejich odvoz. Položka zahrnuje i náklady na úpravu povrchů po odstranění zařízení staveniště a úklid ploch, na kterých bylo zařízení staveniště provozováno.</t>
  </si>
  <si>
    <t xml:space="preserve">005122010R</t>
  </si>
  <si>
    <t xml:space="preserve">Provoz objednatele </t>
  </si>
  <si>
    <t xml:space="preserve">POL99_1</t>
  </si>
  <si>
    <t xml:space="preserve">005124010R</t>
  </si>
  <si>
    <t xml:space="preserve">Koordinační činnost</t>
  </si>
  <si>
    <t xml:space="preserve">005211010R</t>
  </si>
  <si>
    <t xml:space="preserve">Předání a převzetí staveniště</t>
  </si>
  <si>
    <t xml:space="preserve">POL99_8</t>
  </si>
  <si>
    <t xml:space="preserve">Náklady spojené s účastí zhotovitele na předání a převzetí staveniště.</t>
  </si>
  <si>
    <t xml:space="preserve">005211080R</t>
  </si>
  <si>
    <t xml:space="preserve">Bezpečnostní a hygienická opatření na staveništi </t>
  </si>
  <si>
    <t xml:space="preserve">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</si>
  <si>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 xml:space="preserve">005211030R</t>
  </si>
  <si>
    <t xml:space="preserve">Dočasná dopravní opatření </t>
  </si>
  <si>
    <t xml:space="preserve">005211040R</t>
  </si>
  <si>
    <t xml:space="preserve">Užívání veřejných ploch a prostranství  </t>
  </si>
  <si>
    <t xml:space="preserve">005241010R</t>
  </si>
  <si>
    <t xml:space="preserve">Dokumentace skutečného provedení </t>
  </si>
  <si>
    <t xml:space="preserve">Náklady na vyhotovení dokumentace skutečného provedení stavby a její předání objednateli v požadované formě a požadovaném počtu.</t>
  </si>
  <si>
    <t xml:space="preserve">SUM</t>
  </si>
  <si>
    <t xml:space="preserve">Poznámky uchazeče k zadání</t>
  </si>
  <si>
    <t xml:space="preserve">POPUZIV</t>
  </si>
  <si>
    <t xml:space="preserve">END</t>
  </si>
</sst>
</file>

<file path=xl/styles.xml><?xml version="1.0" encoding="utf-8"?>
<styleSheet xmlns="http://schemas.openxmlformats.org/spreadsheetml/2006/main">
  <numFmts count="10">
    <numFmt numFmtId="164" formatCode="General"/>
    <numFmt numFmtId="165" formatCode="@"/>
    <numFmt numFmtId="166" formatCode="d/m/yyyy"/>
    <numFmt numFmtId="167" formatCode="#,##0.00"/>
    <numFmt numFmtId="168" formatCode="0"/>
    <numFmt numFmtId="169" formatCode="0.00"/>
    <numFmt numFmtId="170" formatCode="#,##0"/>
    <numFmt numFmtId="171" formatCode="General"/>
    <numFmt numFmtId="172" formatCode="#,##0.0"/>
    <numFmt numFmtId="173" formatCode="#,##0.00000"/>
  </numFmts>
  <fonts count="24">
    <font>
      <sz val="10"/>
      <name val="Arial CE"/>
      <family val="0"/>
      <charset val="238"/>
    </font>
    <font>
      <sz val="10"/>
      <name val="Arial"/>
      <family val="0"/>
      <charset val="238"/>
    </font>
    <font>
      <sz val="10"/>
      <name val="Arial"/>
      <family val="0"/>
      <charset val="238"/>
    </font>
    <font>
      <sz val="10"/>
      <name val="Arial"/>
      <family val="0"/>
      <charset val="238"/>
    </font>
    <font>
      <sz val="10"/>
      <name val="Arial CE"/>
      <family val="2"/>
      <charset val="238"/>
    </font>
    <font>
      <b val="true"/>
      <sz val="10"/>
      <name val="Arial CE"/>
      <family val="0"/>
      <charset val="238"/>
    </font>
    <font>
      <sz val="9"/>
      <name val="Arial CE"/>
      <family val="2"/>
      <charset val="238"/>
    </font>
    <font>
      <b val="true"/>
      <sz val="14"/>
      <name val="Arial CE"/>
      <family val="2"/>
      <charset val="238"/>
    </font>
    <font>
      <sz val="12"/>
      <name val="Arial CE"/>
      <family val="0"/>
      <charset val="238"/>
    </font>
    <font>
      <b val="true"/>
      <sz val="12"/>
      <name val="Arial CE"/>
      <family val="0"/>
      <charset val="238"/>
    </font>
    <font>
      <sz val="11"/>
      <name val="Arial CE"/>
      <family val="0"/>
      <charset val="238"/>
    </font>
    <font>
      <b val="true"/>
      <sz val="11"/>
      <name val="Arial CE"/>
      <family val="0"/>
      <charset val="238"/>
    </font>
    <font>
      <b val="true"/>
      <sz val="12"/>
      <name val="Arial CE"/>
      <family val="2"/>
      <charset val="238"/>
    </font>
    <font>
      <b val="true"/>
      <sz val="10"/>
      <name val="Arial CE"/>
      <family val="2"/>
      <charset val="238"/>
    </font>
    <font>
      <b val="true"/>
      <sz val="13"/>
      <name val="Arial CE"/>
      <family val="0"/>
      <charset val="238"/>
    </font>
    <font>
      <sz val="9"/>
      <name val="Arial CE"/>
      <family val="0"/>
      <charset val="238"/>
    </font>
    <font>
      <sz val="7"/>
      <name val="Arial CE"/>
      <family val="0"/>
      <charset val="238"/>
    </font>
    <font>
      <sz val="10"/>
      <color rgb="FFFFFFFF"/>
      <name val="Arial CE"/>
      <family val="0"/>
      <charset val="238"/>
    </font>
    <font>
      <b val="true"/>
      <sz val="9"/>
      <name val="Arial CE"/>
      <family val="0"/>
      <charset val="238"/>
    </font>
    <font>
      <sz val="10"/>
      <name val="Arial"/>
      <family val="2"/>
      <charset val="238"/>
    </font>
    <font>
      <sz val="8"/>
      <name val="Arial CE"/>
      <family val="0"/>
      <charset val="238"/>
    </font>
    <font>
      <sz val="8"/>
      <color rgb="FF008000"/>
      <name val="Arial CE"/>
      <family val="0"/>
      <charset val="238"/>
    </font>
    <font>
      <sz val="8"/>
      <color rgb="FF0000FF"/>
      <name val="Arial CE"/>
      <family val="0"/>
      <charset val="238"/>
    </font>
    <font>
      <sz val="8"/>
      <color rgb="FFFFFFFF"/>
      <name val="Arial CE"/>
      <family val="0"/>
      <charset val="238"/>
    </font>
  </fonts>
  <fills count="6">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99CCFF"/>
        <bgColor rgb="FFD6E1EE"/>
      </patternFill>
    </fill>
    <fill>
      <patternFill patternType="solid">
        <fgColor rgb="FFDBDBDB"/>
        <bgColor rgb="FFD6E1EE"/>
      </patternFill>
    </fill>
  </fills>
  <borders count="34">
    <border diagonalUp="false" diagonalDown="false">
      <left/>
      <right/>
      <top/>
      <botto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top/>
      <bottom/>
      <diagonal/>
    </border>
    <border diagonalUp="false" diagonalDown="false">
      <left/>
      <right style="medium"/>
      <top style="thin"/>
      <bottom/>
      <diagonal/>
    </border>
    <border diagonalUp="false" diagonalDown="false">
      <left/>
      <right style="medium"/>
      <top/>
      <bottom/>
      <diagonal/>
    </border>
    <border diagonalUp="false" diagonalDown="false">
      <left style="medium"/>
      <right/>
      <top/>
      <bottom style="thin"/>
      <diagonal/>
    </border>
    <border diagonalUp="false" diagonalDown="false">
      <left/>
      <right/>
      <top/>
      <bottom style="thin"/>
      <diagonal/>
    </border>
    <border diagonalUp="false" diagonalDown="false">
      <left/>
      <right style="medium"/>
      <top/>
      <bottom style="thin"/>
      <diagonal/>
    </border>
    <border diagonalUp="false" diagonalDown="false">
      <left/>
      <right/>
      <top style="thin"/>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right/>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right style="medium"/>
      <top style="thin"/>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thin"/>
      <right/>
      <top/>
      <bottom/>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color rgb="FF808080"/>
      </right>
      <top style="thin"/>
      <bottom style="thin"/>
      <diagonal/>
    </border>
    <border diagonalUp="false" diagonalDown="false">
      <left style="thin">
        <color rgb="FF808080"/>
      </left>
      <right style="thin">
        <color rgb="FF808080"/>
      </right>
      <top style="thin"/>
      <bottom style="thin"/>
      <diagonal/>
    </border>
    <border diagonalUp="false" diagonalDown="false">
      <left style="thin">
        <color rgb="FF808080"/>
      </left>
      <right style="thin"/>
      <top style="thin"/>
      <bottom style="thin"/>
      <diagonal/>
    </border>
    <border diagonalUp="false" diagonalDown="false">
      <left style="thin"/>
      <right style="thin">
        <color rgb="FF808080"/>
      </right>
      <top style="thin"/>
      <bottom/>
      <diagonal/>
    </border>
    <border diagonalUp="false" diagonalDown="false">
      <left style="thin">
        <color rgb="FF808080"/>
      </left>
      <right style="thin">
        <color rgb="FF808080"/>
      </right>
      <top style="thin"/>
      <bottom/>
      <diagonal/>
    </border>
    <border diagonalUp="false" diagonalDown="false">
      <left style="thin">
        <color rgb="FF808080"/>
      </left>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18">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2"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8" fillId="3" borderId="3" xfId="0" applyFont="true" applyBorder="true" applyAlignment="true" applyProtection="false">
      <alignment horizontal="left" vertical="center" textRotation="0" wrapText="false" indent="1" shrinkToFit="false"/>
      <protection locked="true" hidden="false"/>
    </xf>
    <xf numFmtId="164" fontId="0" fillId="3" borderId="0" xfId="0" applyFont="false" applyBorder="false" applyAlignment="true" applyProtection="false">
      <alignment horizontal="general" vertical="bottom" textRotation="0" wrapText="false" indent="0" shrinkToFit="false"/>
      <protection locked="true" hidden="false"/>
    </xf>
    <xf numFmtId="165" fontId="9" fillId="3" borderId="0" xfId="0" applyFont="true" applyBorder="false" applyAlignment="true" applyProtection="false">
      <alignment horizontal="left" vertical="center" textRotation="0" wrapText="true" indent="0" shrinkToFit="false"/>
      <protection locked="true" hidden="false"/>
    </xf>
    <xf numFmtId="165" fontId="9" fillId="3" borderId="4" xfId="0" applyFont="true" applyBorder="tru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left" vertical="bottom" textRotation="0" wrapText="false" indent="0" shrinkToFit="false"/>
      <protection locked="true" hidden="false"/>
    </xf>
    <xf numFmtId="164" fontId="0" fillId="3" borderId="3" xfId="0" applyFont="true" applyBorder="true" applyAlignment="true" applyProtection="false">
      <alignment horizontal="left" vertical="center" textRotation="0" wrapText="false" indent="1" shrinkToFit="false"/>
      <protection locked="true" hidden="false"/>
    </xf>
    <xf numFmtId="165" fontId="5" fillId="3" borderId="0" xfId="0" applyFont="true" applyBorder="false" applyAlignment="true" applyProtection="false">
      <alignment horizontal="left" vertical="center" textRotation="0" wrapText="true" indent="0" shrinkToFit="false"/>
      <protection locked="true" hidden="false"/>
    </xf>
    <xf numFmtId="165" fontId="5" fillId="3" borderId="5" xfId="0" applyFont="true" applyBorder="true" applyAlignment="true" applyProtection="false">
      <alignment horizontal="left" vertical="center" textRotation="0" wrapText="true" indent="0" shrinkToFit="false"/>
      <protection locked="true" hidden="false"/>
    </xf>
    <xf numFmtId="167" fontId="0" fillId="0" borderId="3" xfId="0" applyFont="false" applyBorder="true" applyAlignment="false" applyProtection="false">
      <alignment horizontal="general" vertical="bottom" textRotation="0" wrapText="false" indent="0" shrinkToFit="false"/>
      <protection locked="true" hidden="false"/>
    </xf>
    <xf numFmtId="164" fontId="0" fillId="3" borderId="6" xfId="0" applyFont="true" applyBorder="true" applyAlignment="true" applyProtection="false">
      <alignment horizontal="left" vertical="center" textRotation="0" wrapText="false" indent="1" shrinkToFit="false"/>
      <protection locked="true" hidden="false"/>
    </xf>
    <xf numFmtId="164" fontId="0" fillId="3" borderId="7" xfId="0" applyFont="false" applyBorder="true" applyAlignment="true" applyProtection="false">
      <alignment horizontal="general" vertical="bottom" textRotation="0" wrapText="false" indent="0" shrinkToFit="false"/>
      <protection locked="true" hidden="false"/>
    </xf>
    <xf numFmtId="165" fontId="5" fillId="3" borderId="7" xfId="0" applyFont="true" applyBorder="true" applyAlignment="true" applyProtection="false">
      <alignment horizontal="left" vertical="center" textRotation="0" wrapText="true" indent="0" shrinkToFit="false"/>
      <protection locked="true" hidden="false"/>
    </xf>
    <xf numFmtId="165" fontId="5" fillId="3" borderId="8" xfId="0" applyFont="true" applyBorder="true" applyAlignment="true" applyProtection="false">
      <alignment horizontal="left" vertical="center" textRotation="0" wrapText="true" indent="0" shrinkToFit="false"/>
      <protection locked="true" hidden="false"/>
    </xf>
    <xf numFmtId="164" fontId="0" fillId="0" borderId="3" xfId="0" applyFont="true" applyBorder="true" applyAlignment="true" applyProtection="false">
      <alignment horizontal="left" vertical="center" textRotation="0" wrapText="false" indent="1" shrinkToFit="false"/>
      <protection locked="true" hidden="false"/>
    </xf>
    <xf numFmtId="164" fontId="5" fillId="0" borderId="9" xfId="0" applyFont="true" applyBorder="true" applyAlignment="true" applyProtection="false">
      <alignment horizontal="left" vertical="center" textRotation="0" wrapText="false" indent="0" shrinkToFit="false"/>
      <protection locked="true" hidden="false"/>
    </xf>
    <xf numFmtId="164" fontId="0" fillId="0" borderId="0" xfId="0" applyFont="true" applyBorder="false" applyAlignment="true" applyProtection="false">
      <alignment horizontal="right" vertical="center" textRotation="0" wrapText="false" indent="0" shrinkToFit="false"/>
      <protection locked="true" hidden="false"/>
    </xf>
    <xf numFmtId="164" fontId="5" fillId="0" borderId="0" xfId="0" applyFont="true" applyBorder="false" applyAlignment="true" applyProtection="false">
      <alignment horizontal="left" vertical="center"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left" vertical="center" textRotation="0" wrapText="false" indent="1"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5" fillId="0" borderId="6" xfId="0" applyFont="true" applyBorder="true" applyAlignment="true" applyProtection="false">
      <alignment horizontal="left" vertical="center" textRotation="0" wrapText="false" indent="1" shrinkToFit="false"/>
      <protection locked="true" hidden="false"/>
    </xf>
    <xf numFmtId="164" fontId="5" fillId="0" borderId="7" xfId="0" applyFont="true" applyBorder="true" applyAlignment="true" applyProtection="false">
      <alignment horizontal="right" vertical="center" textRotation="0" wrapText="false" indent="0" shrinkToFit="false"/>
      <protection locked="true" hidden="false"/>
    </xf>
    <xf numFmtId="164" fontId="5" fillId="0" borderId="7" xfId="0" applyFont="true" applyBorder="true" applyAlignment="true" applyProtection="false">
      <alignment horizontal="left" vertical="center" textRotation="0" wrapText="false" indent="0" shrinkToFit="false"/>
      <protection locked="true" hidden="false"/>
    </xf>
    <xf numFmtId="164" fontId="5" fillId="0" borderId="7" xfId="0" applyFont="true" applyBorder="true" applyAlignment="true" applyProtection="false">
      <alignment horizontal="general" vertical="center" textRotation="0" wrapText="false" indent="0" shrinkToFit="false"/>
      <protection locked="true" hidden="false"/>
    </xf>
    <xf numFmtId="164" fontId="0" fillId="0" borderId="7" xfId="0" applyFont="false" applyBorder="true" applyAlignment="true" applyProtection="false">
      <alignment horizontal="general" vertical="center"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0" fillId="0" borderId="6" xfId="0" applyFont="false" applyBorder="true" applyAlignment="true" applyProtection="false">
      <alignment horizontal="left" vertical="bottom" textRotation="0" wrapText="false" indent="1"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right" vertical="bottom" textRotation="0" wrapText="false" indent="0" shrinkToFit="false"/>
      <protection locked="true" hidden="false"/>
    </xf>
    <xf numFmtId="164" fontId="5" fillId="4" borderId="9" xfId="0" applyFont="true" applyBorder="true" applyAlignment="true" applyProtection="true">
      <alignment horizontal="left" vertical="center" textRotation="0" wrapText="false" indent="0" shrinkToFit="false"/>
      <protection locked="false" hidden="false"/>
    </xf>
    <xf numFmtId="164" fontId="5" fillId="4" borderId="0" xfId="0" applyFont="true" applyBorder="false" applyAlignment="true" applyProtection="true">
      <alignment horizontal="left" vertical="center" textRotation="0" wrapText="false" indent="0" shrinkToFit="false"/>
      <protection locked="false" hidden="false"/>
    </xf>
    <xf numFmtId="164" fontId="5" fillId="4" borderId="0" xfId="0" applyFont="true" applyBorder="true" applyAlignment="true" applyProtection="true">
      <alignment horizontal="left" vertical="center" textRotation="0" wrapText="false" indent="0" shrinkToFit="false"/>
      <protection locked="false" hidden="false"/>
    </xf>
    <xf numFmtId="164" fontId="5" fillId="4" borderId="7" xfId="0" applyFont="true" applyBorder="true" applyAlignment="true" applyProtection="true">
      <alignment horizontal="left" vertical="center" textRotation="0" wrapText="false" indent="0" shrinkToFit="false"/>
      <protection locked="false" hidden="false"/>
    </xf>
    <xf numFmtId="164" fontId="0" fillId="0" borderId="7" xfId="0" applyFont="false" applyBorder="true" applyAlignment="true" applyProtection="false">
      <alignment horizontal="right" vertical="center" textRotation="0" wrapText="false" indent="0" shrinkToFit="false"/>
      <protection locked="true" hidden="false"/>
    </xf>
    <xf numFmtId="164" fontId="0" fillId="0" borderId="10" xfId="0" applyFont="true" applyBorder="true" applyAlignment="true" applyProtection="false">
      <alignment horizontal="left" vertical="top" textRotation="0" wrapText="false" indent="1" shrinkToFit="false"/>
      <protection locked="true" hidden="false"/>
    </xf>
    <xf numFmtId="164" fontId="0" fillId="0" borderId="9" xfId="0" applyFont="false" applyBorder="true" applyAlignment="true" applyProtection="false">
      <alignment horizontal="general" vertical="top" textRotation="0" wrapText="false" indent="0" shrinkToFit="false"/>
      <protection locked="true" hidden="false"/>
    </xf>
    <xf numFmtId="164" fontId="5" fillId="0" borderId="9" xfId="0" applyFont="true" applyBorder="true" applyAlignment="true" applyProtection="false">
      <alignment horizontal="left" vertical="top" textRotation="0" wrapText="false" indent="0" shrinkToFit="false"/>
      <protection locked="true" hidden="false"/>
    </xf>
    <xf numFmtId="164" fontId="5" fillId="0" borderId="9" xfId="0" applyFont="true" applyBorder="true" applyAlignment="true" applyProtection="false">
      <alignment horizontal="general" vertical="center" textRotation="0" wrapText="false" indent="0" shrinkToFit="false"/>
      <protection locked="true" hidden="false"/>
    </xf>
    <xf numFmtId="164" fontId="0" fillId="0" borderId="9" xfId="0" applyFont="false" applyBorder="true" applyAlignment="true" applyProtection="false">
      <alignment horizontal="right" vertical="center"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left" vertical="bottom" textRotation="0" wrapText="false" indent="0" shrinkToFit="false"/>
      <protection locked="true" hidden="false"/>
    </xf>
    <xf numFmtId="164" fontId="0" fillId="0" borderId="7" xfId="0" applyFont="false" applyBorder="true" applyAlignment="true" applyProtection="false">
      <alignment horizontal="general" vertical="bottom" textRotation="0" wrapText="false" indent="0" shrinkToFit="false"/>
      <protection locked="true" hidden="false"/>
    </xf>
    <xf numFmtId="168" fontId="0" fillId="0" borderId="7" xfId="0" applyFont="false" applyBorder="true" applyAlignment="true" applyProtection="false">
      <alignment horizontal="right" vertical="bottom" textRotation="0" wrapText="false" indent="1" shrinkToFit="false"/>
      <protection locked="true" hidden="false"/>
    </xf>
    <xf numFmtId="164" fontId="0" fillId="0" borderId="7" xfId="0" applyFont="false" applyBorder="true" applyAlignment="true" applyProtection="false">
      <alignment horizontal="right" vertical="bottom" textRotation="0" wrapText="false" indent="1" shrinkToFit="false"/>
      <protection locked="true" hidden="false"/>
    </xf>
    <xf numFmtId="164" fontId="0" fillId="0" borderId="8" xfId="0" applyFont="true" applyBorder="true" applyAlignment="true" applyProtection="false">
      <alignment horizontal="right" vertical="bottom" textRotation="0" wrapText="false" indent="1" shrinkToFit="false"/>
      <protection locked="true" hidden="false"/>
    </xf>
    <xf numFmtId="165" fontId="0" fillId="0" borderId="3" xfId="0" applyFont="true" applyBorder="true" applyAlignment="false" applyProtection="false">
      <alignment horizontal="general" vertical="bottom" textRotation="0" wrapText="false" indent="0" shrinkToFit="false"/>
      <protection locked="true" hidden="false"/>
    </xf>
    <xf numFmtId="164" fontId="0" fillId="0" borderId="11" xfId="0" applyFont="true" applyBorder="true" applyAlignment="true" applyProtection="false">
      <alignment horizontal="left" vertical="center" textRotation="0" wrapText="false" indent="1" shrinkToFit="false"/>
      <protection locked="true" hidden="false"/>
    </xf>
    <xf numFmtId="164" fontId="0" fillId="0" borderId="12" xfId="0" applyFont="false" applyBorder="true" applyAlignment="true" applyProtection="false">
      <alignment horizontal="left" vertical="center" textRotation="0" wrapText="false" indent="0" shrinkToFit="false"/>
      <protection locked="true" hidden="false"/>
    </xf>
    <xf numFmtId="164" fontId="0" fillId="0" borderId="12" xfId="0" applyFont="false" applyBorder="true" applyAlignment="true" applyProtection="false">
      <alignment horizontal="general" vertical="bottom" textRotation="0" wrapText="false" indent="0" shrinkToFit="false"/>
      <protection locked="true" hidden="false"/>
    </xf>
    <xf numFmtId="167" fontId="10" fillId="0" borderId="13" xfId="0" applyFont="true" applyBorder="true" applyAlignment="true" applyProtection="false">
      <alignment horizontal="right" vertical="center" textRotation="0" wrapText="false" indent="1" shrinkToFit="false"/>
      <protection locked="true" hidden="false"/>
    </xf>
    <xf numFmtId="167" fontId="10" fillId="0" borderId="14" xfId="0" applyFont="true" applyBorder="true" applyAlignment="true" applyProtection="false">
      <alignment horizontal="right" vertical="center" textRotation="0" wrapText="false" indent="1" shrinkToFit="false"/>
      <protection locked="true" hidden="false"/>
    </xf>
    <xf numFmtId="164" fontId="5" fillId="0" borderId="11" xfId="0" applyFont="tru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left" vertical="center" textRotation="0" wrapText="false" indent="0" shrinkToFit="false"/>
      <protection locked="true" hidden="false"/>
    </xf>
    <xf numFmtId="164" fontId="5" fillId="0" borderId="12" xfId="0" applyFont="true" applyBorder="true" applyAlignment="true" applyProtection="false">
      <alignment horizontal="general" vertical="bottom" textRotation="0" wrapText="false" indent="0" shrinkToFit="false"/>
      <protection locked="true" hidden="false"/>
    </xf>
    <xf numFmtId="167" fontId="11" fillId="0" borderId="13" xfId="0" applyFont="true" applyBorder="true" applyAlignment="true" applyProtection="false">
      <alignment horizontal="right" vertical="center" textRotation="0" wrapText="false" indent="1" shrinkToFit="false"/>
      <protection locked="true" hidden="false"/>
    </xf>
    <xf numFmtId="167" fontId="11" fillId="0" borderId="14" xfId="0" applyFont="true" applyBorder="true" applyAlignment="true" applyProtection="false">
      <alignment horizontal="right" vertical="center" textRotation="0" wrapText="false" indent="1" shrinkToFit="false"/>
      <protection locked="true" hidden="false"/>
    </xf>
    <xf numFmtId="164" fontId="0" fillId="0" borderId="11" xfId="0" applyFont="true" applyBorder="true" applyAlignment="true" applyProtection="false">
      <alignment horizontal="left" vertical="bottom" textRotation="0" wrapText="false" indent="1" shrinkToFit="false"/>
      <protection locked="true" hidden="false"/>
    </xf>
    <xf numFmtId="168" fontId="5" fillId="0" borderId="12" xfId="0" applyFont="true" applyBorder="true" applyAlignment="true" applyProtection="false">
      <alignment horizontal="right" vertical="center" textRotation="0" wrapText="false" indent="0" shrinkToFit="false"/>
      <protection locked="true" hidden="false"/>
    </xf>
    <xf numFmtId="164" fontId="0" fillId="0" borderId="12" xfId="0" applyFont="fals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general" vertical="center" textRotation="0" wrapText="false" indent="0" shrinkToFit="false"/>
      <protection locked="true" hidden="false"/>
    </xf>
    <xf numFmtId="165" fontId="0" fillId="0" borderId="15" xfId="0" applyFont="false" applyBorder="true" applyAlignment="true" applyProtection="false">
      <alignment horizontal="left" vertical="center" textRotation="0" wrapText="false" indent="0" shrinkToFit="false"/>
      <protection locked="true" hidden="false"/>
    </xf>
    <xf numFmtId="168" fontId="5" fillId="0" borderId="16" xfId="0" applyFont="true" applyBorder="true" applyAlignment="true" applyProtection="false">
      <alignment horizontal="right" vertical="center" textRotation="0" wrapText="false" indent="0" shrinkToFit="false"/>
      <protection locked="true" hidden="false"/>
    </xf>
    <xf numFmtId="167" fontId="11" fillId="0" borderId="16" xfId="0" applyFont="true" applyBorder="true" applyAlignment="true" applyProtection="false">
      <alignment horizontal="general" vertical="center" textRotation="0" wrapText="false" indent="0" shrinkToFit="false"/>
      <protection locked="true" hidden="false"/>
    </xf>
    <xf numFmtId="167" fontId="11" fillId="0" borderId="16" xfId="0" applyFont="true" applyBorder="true" applyAlignment="true" applyProtection="false">
      <alignment horizontal="right" vertical="center" textRotation="0" wrapText="false" indent="0" shrinkToFit="false"/>
      <protection locked="true" hidden="false"/>
    </xf>
    <xf numFmtId="164" fontId="0" fillId="0" borderId="6" xfId="0" applyFont="true" applyBorder="true" applyAlignment="true" applyProtection="false">
      <alignment horizontal="left" vertical="center" textRotation="0" wrapText="false" indent="1" shrinkToFit="false"/>
      <protection locked="true" hidden="false"/>
    </xf>
    <xf numFmtId="164" fontId="0" fillId="0" borderId="7" xfId="0" applyFont="false" applyBorder="true" applyAlignment="true" applyProtection="false">
      <alignment horizontal="left" vertical="center" textRotation="0" wrapText="false" indent="0" shrinkToFit="false"/>
      <protection locked="true" hidden="false"/>
    </xf>
    <xf numFmtId="168" fontId="5" fillId="0" borderId="17" xfId="0" applyFont="true" applyBorder="true" applyAlignment="true" applyProtection="false">
      <alignment horizontal="right" vertical="center" textRotation="0" wrapText="false" indent="0" shrinkToFit="false"/>
      <protection locked="true" hidden="false"/>
    </xf>
    <xf numFmtId="164" fontId="0" fillId="0" borderId="7" xfId="0" applyFont="true" applyBorder="true" applyAlignment="true" applyProtection="false">
      <alignment horizontal="left" vertical="center" textRotation="0" wrapText="false" indent="1" shrinkToFit="false"/>
      <protection locked="true" hidden="false"/>
    </xf>
    <xf numFmtId="167" fontId="11" fillId="0" borderId="17" xfId="0" applyFont="true" applyBorder="true" applyAlignment="true" applyProtection="false">
      <alignment horizontal="right" vertical="center" textRotation="0" wrapText="false" indent="0" shrinkToFit="false"/>
      <protection locked="true" hidden="false"/>
    </xf>
    <xf numFmtId="165" fontId="0" fillId="0" borderId="8" xfId="0" applyFont="false" applyBorder="true" applyAlignment="true" applyProtection="false">
      <alignment horizontal="lef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false" indent="0" shrinkToFit="false"/>
      <protection locked="true" hidden="false"/>
    </xf>
    <xf numFmtId="168" fontId="0" fillId="0" borderId="0" xfId="0" applyFont="false" applyBorder="false" applyAlignment="true" applyProtection="false">
      <alignment horizontal="left" vertical="center" textRotation="0" wrapText="false" indent="0" shrinkToFit="false"/>
      <protection locked="true" hidden="false"/>
    </xf>
    <xf numFmtId="167" fontId="0" fillId="0" borderId="0" xfId="0" applyFont="false" applyBorder="false" applyAlignment="true" applyProtection="false">
      <alignment horizontal="left" vertical="center" textRotation="0" wrapText="false" indent="0" shrinkToFit="false"/>
      <protection locked="true" hidden="false"/>
    </xf>
    <xf numFmtId="167" fontId="11" fillId="0" borderId="9" xfId="0" applyFont="true" applyBorder="true" applyAlignment="true" applyProtection="false">
      <alignment horizontal="right" vertical="center" textRotation="0" wrapText="false" indent="0" shrinkToFit="false"/>
      <protection locked="true" hidden="false"/>
    </xf>
    <xf numFmtId="165" fontId="0" fillId="0" borderId="5" xfId="0" applyFont="false" applyBorder="true" applyAlignment="true" applyProtection="false">
      <alignment horizontal="left" vertical="center" textRotation="0" wrapText="false" indent="0" shrinkToFit="false"/>
      <protection locked="true" hidden="false"/>
    </xf>
    <xf numFmtId="164" fontId="12" fillId="3" borderId="18" xfId="0" applyFont="true" applyBorder="true" applyAlignment="true" applyProtection="false">
      <alignment horizontal="left" vertical="center" textRotation="0" wrapText="false" indent="1" shrinkToFit="false"/>
      <protection locked="true" hidden="false"/>
    </xf>
    <xf numFmtId="164" fontId="13" fillId="3" borderId="19" xfId="0" applyFont="true" applyBorder="true" applyAlignment="true" applyProtection="false">
      <alignment horizontal="left" vertical="center" textRotation="0" wrapText="false" indent="0" shrinkToFit="false"/>
      <protection locked="true" hidden="false"/>
    </xf>
    <xf numFmtId="164" fontId="0" fillId="3" borderId="19" xfId="0" applyFont="false" applyBorder="true" applyAlignment="true" applyProtection="false">
      <alignment horizontal="left" vertical="center" textRotation="0" wrapText="false" indent="0" shrinkToFit="false"/>
      <protection locked="true" hidden="false"/>
    </xf>
    <xf numFmtId="167" fontId="12" fillId="3" borderId="19" xfId="0" applyFont="true" applyBorder="true" applyAlignment="true" applyProtection="false">
      <alignment horizontal="left" vertical="center" textRotation="0" wrapText="false" indent="0" shrinkToFit="false"/>
      <protection locked="true" hidden="false"/>
    </xf>
    <xf numFmtId="169" fontId="14" fillId="3" borderId="19" xfId="0" applyFont="true" applyBorder="true" applyAlignment="true" applyProtection="false">
      <alignment horizontal="right" vertical="center" textRotation="0" wrapText="false" indent="0" shrinkToFit="false"/>
      <protection locked="true" hidden="false"/>
    </xf>
    <xf numFmtId="165" fontId="0" fillId="3" borderId="20" xfId="0" applyFont="false" applyBorder="true" applyAlignment="true" applyProtection="false">
      <alignment horizontal="left" vertical="center" textRotation="0" wrapText="false" indent="0" shrinkToFit="false"/>
      <protection locked="true" hidden="false"/>
    </xf>
    <xf numFmtId="164" fontId="0" fillId="3" borderId="19" xfId="0" applyFont="false" applyBorder="true" applyAlignment="true" applyProtection="false">
      <alignment horizontal="general" vertical="bottom" textRotation="0" wrapText="false" indent="0" shrinkToFit="false"/>
      <protection locked="true" hidden="false"/>
    </xf>
    <xf numFmtId="164" fontId="0" fillId="3" borderId="19" xfId="0" applyFont="false" applyBorder="true" applyAlignment="false" applyProtection="false">
      <alignment horizontal="general" vertical="bottom" textRotation="0" wrapText="false" indent="0" shrinkToFit="false"/>
      <protection locked="true" hidden="false"/>
    </xf>
    <xf numFmtId="167" fontId="14" fillId="3" borderId="19" xfId="0" applyFont="true" applyBorder="true" applyAlignment="true" applyProtection="false">
      <alignment horizontal="right" vertical="center" textRotation="0" wrapText="false" indent="0" shrinkToFit="false"/>
      <protection locked="true" hidden="false"/>
    </xf>
    <xf numFmtId="165" fontId="5" fillId="3" borderId="20" xfId="0" applyFont="true" applyBorder="true" applyAlignment="true" applyProtection="false">
      <alignment horizontal="left" vertical="center" textRotation="0" wrapText="false" indent="0" shrinkToFit="false"/>
      <protection locked="true" hidden="false"/>
    </xf>
    <xf numFmtId="164" fontId="0" fillId="0" borderId="5" xfId="0" applyFont="false" applyBorder="true" applyAlignment="true" applyProtection="false">
      <alignment horizontal="right" vertical="bottom" textRotation="0" wrapText="false" indent="0" shrinkToFit="false"/>
      <protection locked="true" hidden="false"/>
    </xf>
    <xf numFmtId="164" fontId="0" fillId="0" borderId="3" xfId="0" applyFont="false" applyBorder="tru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general" vertical="top" textRotation="0" wrapText="fals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6" fontId="5" fillId="0" borderId="7" xfId="0" applyFont="true" applyBorder="true" applyAlignment="true" applyProtection="false">
      <alignment horizontal="center" vertical="top" textRotation="0" wrapText="false" indent="0" shrinkToFit="false"/>
      <protection locked="true" hidden="false"/>
    </xf>
    <xf numFmtId="164" fontId="5" fillId="0" borderId="3"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0" borderId="5" xfId="0" applyFont="true" applyBorder="true" applyAlignment="true" applyProtection="false">
      <alignment horizontal="right" vertical="bottom" textRotation="0" wrapText="false" indent="0" shrinkToFit="false"/>
      <protection locked="true" hidden="false"/>
    </xf>
    <xf numFmtId="164" fontId="0" fillId="0" borderId="9"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4" fontId="0" fillId="0" borderId="22" xfId="0" applyFont="false" applyBorder="true" applyAlignment="true" applyProtection="false">
      <alignment horizontal="general" vertical="bottom" textRotation="0" wrapText="false" indent="0" shrinkToFit="false"/>
      <protection locked="true" hidden="false"/>
    </xf>
    <xf numFmtId="164" fontId="0" fillId="0" borderId="22" xfId="0" applyFont="false" applyBorder="true" applyAlignment="false" applyProtection="false">
      <alignment horizontal="general" vertical="bottom" textRotation="0" wrapText="false" indent="0" shrinkToFit="false"/>
      <protection locked="true" hidden="false"/>
    </xf>
    <xf numFmtId="164" fontId="0" fillId="0" borderId="23" xfId="0" applyFont="false" applyBorder="true" applyAlignment="true" applyProtection="false">
      <alignment horizontal="right" vertical="bottom" textRotation="0" wrapText="fals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true"/>
      <protection locked="true" hidden="false"/>
    </xf>
    <xf numFmtId="167" fontId="0" fillId="0" borderId="24" xfId="0" applyFont="true" applyBorder="true" applyAlignment="false" applyProtection="false">
      <alignment horizontal="general" vertical="bottom" textRotation="0" wrapText="false" indent="0" shrinkToFit="false"/>
      <protection locked="true" hidden="false"/>
    </xf>
    <xf numFmtId="167" fontId="15" fillId="5" borderId="16" xfId="0" applyFont="true" applyBorder="true" applyAlignment="true" applyProtection="false">
      <alignment horizontal="general" vertical="center" textRotation="0" wrapText="false" indent="0" shrinkToFit="false"/>
      <protection locked="true" hidden="false"/>
    </xf>
    <xf numFmtId="167" fontId="15" fillId="5" borderId="12" xfId="0" applyFont="true" applyBorder="true" applyAlignment="true" applyProtection="false">
      <alignment horizontal="general" vertical="center" textRotation="0" wrapText="true" indent="0" shrinkToFit="false"/>
      <protection locked="true" hidden="false"/>
    </xf>
    <xf numFmtId="167" fontId="16" fillId="5" borderId="13" xfId="0" applyFont="true" applyBorder="true" applyAlignment="true" applyProtection="false">
      <alignment horizontal="center" vertical="center" textRotation="0" wrapText="false" indent="0" shrinkToFit="true"/>
      <protection locked="true" hidden="false"/>
    </xf>
    <xf numFmtId="167" fontId="15" fillId="5" borderId="13" xfId="0" applyFont="true" applyBorder="true" applyAlignment="true" applyProtection="false">
      <alignment horizontal="center" vertical="center" textRotation="0" wrapText="true" indent="0" shrinkToFit="true"/>
      <protection locked="true" hidden="false"/>
    </xf>
    <xf numFmtId="170" fontId="15" fillId="5" borderId="13" xfId="0" applyFont="true" applyBorder="true" applyAlignment="true" applyProtection="false">
      <alignment horizontal="center" vertical="center" textRotation="0" wrapText="true" indent="0" shrinkToFit="false"/>
      <protection locked="true" hidden="false"/>
    </xf>
    <xf numFmtId="167" fontId="0" fillId="0" borderId="16" xfId="0" applyFont="true" applyBorder="true" applyAlignment="true" applyProtection="false">
      <alignment horizontal="general" vertical="center" textRotation="0" wrapText="false" indent="0" shrinkToFit="false"/>
      <protection locked="true" hidden="false"/>
    </xf>
    <xf numFmtId="167" fontId="0" fillId="0" borderId="12" xfId="0" applyFont="false" applyBorder="true" applyAlignment="true" applyProtection="false">
      <alignment horizontal="general" vertical="center" textRotation="0" wrapText="false" indent="0" shrinkToFit="false"/>
      <protection locked="true" hidden="false"/>
    </xf>
    <xf numFmtId="167" fontId="6" fillId="0" borderId="13" xfId="0" applyFont="true" applyBorder="true" applyAlignment="true" applyProtection="false">
      <alignment horizontal="right" vertical="center" textRotation="0" wrapText="false" indent="0" shrinkToFit="true"/>
      <protection locked="true" hidden="false"/>
    </xf>
    <xf numFmtId="167" fontId="0" fillId="0" borderId="13" xfId="0" applyFont="false" applyBorder="true" applyAlignment="true" applyProtection="false">
      <alignment horizontal="general" vertical="center" textRotation="0" wrapText="false" indent="0" shrinkToFit="true"/>
      <protection locked="true" hidden="false"/>
    </xf>
    <xf numFmtId="170" fontId="0" fillId="0" borderId="13" xfId="0" applyFont="false" applyBorder="true" applyAlignment="true" applyProtection="false">
      <alignment horizontal="general" vertical="center" textRotation="0" wrapText="false" indent="0" shrinkToFit="false"/>
      <protection locked="true" hidden="false"/>
    </xf>
    <xf numFmtId="167" fontId="5" fillId="0" borderId="16" xfId="0" applyFont="true" applyBorder="true" applyAlignment="true" applyProtection="false">
      <alignment horizontal="general" vertical="center" textRotation="0" wrapText="false" indent="0" shrinkToFit="false"/>
      <protection locked="true" hidden="false"/>
    </xf>
    <xf numFmtId="167" fontId="5" fillId="0" borderId="12" xfId="0" applyFont="true" applyBorder="true" applyAlignment="true" applyProtection="false">
      <alignment horizontal="general" vertical="center" textRotation="0" wrapText="true" indent="0" shrinkToFit="false"/>
      <protection locked="true" hidden="false"/>
    </xf>
    <xf numFmtId="167" fontId="5" fillId="0" borderId="13" xfId="0" applyFont="true" applyBorder="true" applyAlignment="true" applyProtection="false">
      <alignment horizontal="general" vertical="center" textRotation="0" wrapText="false" indent="0" shrinkToFit="true"/>
      <protection locked="true" hidden="false"/>
    </xf>
    <xf numFmtId="170" fontId="5" fillId="0" borderId="13" xfId="0" applyFont="true" applyBorder="true" applyAlignment="true" applyProtection="false">
      <alignment horizontal="general" vertical="center" textRotation="0" wrapText="false" indent="0" shrinkToFit="false"/>
      <protection locked="true" hidden="false"/>
    </xf>
    <xf numFmtId="167" fontId="0" fillId="0" borderId="16" xfId="0" applyFont="true" applyBorder="true" applyAlignment="true" applyProtection="false">
      <alignment horizontal="left" vertical="center" textRotation="0" wrapText="false" indent="0" shrinkToFit="false"/>
      <protection locked="true" hidden="false"/>
    </xf>
    <xf numFmtId="167" fontId="0" fillId="0" borderId="12" xfId="0" applyFont="true" applyBorder="true" applyAlignment="true" applyProtection="false">
      <alignment horizontal="general" vertical="center" textRotation="0" wrapText="true" indent="0" shrinkToFit="false"/>
      <protection locked="true" hidden="false"/>
    </xf>
    <xf numFmtId="167" fontId="0" fillId="3" borderId="13" xfId="0" applyFont="true" applyBorder="true" applyAlignment="true" applyProtection="false">
      <alignment horizontal="general" vertical="center" textRotation="0" wrapText="false" indent="0" shrinkToFit="false"/>
      <protection locked="true" hidden="false"/>
    </xf>
    <xf numFmtId="167" fontId="0" fillId="3" borderId="13" xfId="0" applyFont="false" applyBorder="true" applyAlignment="true" applyProtection="false">
      <alignment horizontal="general" vertical="center" textRotation="0" wrapText="false" indent="0" shrinkToFit="true"/>
      <protection locked="true" hidden="false"/>
    </xf>
    <xf numFmtId="170" fontId="0" fillId="3" borderId="13" xfId="0" applyFont="fals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71" fontId="17" fillId="0" borderId="0" xfId="0" applyFont="true" applyBorder="false" applyAlignment="tru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18" fillId="0" borderId="24" xfId="0" applyFont="true" applyBorder="true" applyAlignment="true" applyProtection="false">
      <alignment horizontal="center" vertical="center" textRotation="0" wrapText="false" indent="0" shrinkToFit="false"/>
      <protection locked="true" hidden="false"/>
    </xf>
    <xf numFmtId="164" fontId="18" fillId="5" borderId="16" xfId="0" applyFont="true" applyBorder="true" applyAlignment="true" applyProtection="false">
      <alignment horizontal="center" vertical="center" textRotation="0" wrapText="true" indent="0" shrinkToFit="false"/>
      <protection locked="true" hidden="false"/>
    </xf>
    <xf numFmtId="164" fontId="18" fillId="5" borderId="12" xfId="0" applyFont="true" applyBorder="true" applyAlignment="true" applyProtection="false">
      <alignment horizontal="center" vertical="center" textRotation="0" wrapText="false" indent="0" shrinkToFit="false"/>
      <protection locked="true" hidden="false"/>
    </xf>
    <xf numFmtId="164" fontId="18" fillId="5" borderId="13" xfId="0" applyFont="true" applyBorder="true" applyAlignment="true" applyProtection="false">
      <alignment horizontal="center" vertical="center" textRotation="0" wrapText="true" indent="0" shrinkToFit="false"/>
      <protection locked="true" hidden="false"/>
    </xf>
    <xf numFmtId="164" fontId="15" fillId="0" borderId="24" xfId="0" applyFont="true" applyBorder="true" applyAlignment="true" applyProtection="false">
      <alignment horizontal="general" vertical="center" textRotation="0" wrapText="false" indent="0" shrinkToFit="false"/>
      <protection locked="true" hidden="false"/>
    </xf>
    <xf numFmtId="165" fontId="15" fillId="0" borderId="16" xfId="0" applyFont="true" applyBorder="true" applyAlignment="true" applyProtection="false">
      <alignment horizontal="general" vertical="center" textRotation="0" wrapText="false" indent="0" shrinkToFit="false"/>
      <protection locked="true" hidden="false"/>
    </xf>
    <xf numFmtId="165" fontId="15" fillId="0" borderId="16" xfId="0" applyFont="true" applyBorder="true" applyAlignment="true" applyProtection="false">
      <alignment horizontal="general" vertical="center" textRotation="0" wrapText="true" indent="0" shrinkToFit="false"/>
      <protection locked="true" hidden="false"/>
    </xf>
    <xf numFmtId="167" fontId="15" fillId="0" borderId="13" xfId="0" applyFont="true" applyBorder="true" applyAlignment="true" applyProtection="false">
      <alignment horizontal="center" vertical="center" textRotation="0" wrapText="false" indent="0" shrinkToFit="false"/>
      <protection locked="true" hidden="false"/>
    </xf>
    <xf numFmtId="167" fontId="15" fillId="0" borderId="13" xfId="0" applyFont="true" applyBorder="true" applyAlignment="true" applyProtection="false">
      <alignment horizontal="general" vertical="center" textRotation="0" wrapText="false" indent="0" shrinkToFit="false"/>
      <protection locked="true" hidden="false"/>
    </xf>
    <xf numFmtId="172" fontId="15" fillId="0" borderId="13" xfId="0" applyFont="true" applyBorder="true" applyAlignment="true" applyProtection="false">
      <alignment horizontal="general" vertical="center" textRotation="0" wrapText="false" indent="0" shrinkToFit="false"/>
      <protection locked="true" hidden="false"/>
    </xf>
    <xf numFmtId="164" fontId="15" fillId="0" borderId="24" xfId="0" applyFont="true" applyBorder="true" applyAlignment="false" applyProtection="false">
      <alignment horizontal="general" vertical="bottom" textRotation="0" wrapText="false" indent="0" shrinkToFit="false"/>
      <protection locked="true" hidden="false"/>
    </xf>
    <xf numFmtId="164" fontId="15" fillId="3" borderId="16" xfId="0" applyFont="true" applyBorder="true" applyAlignment="true" applyProtection="false">
      <alignment horizontal="general" vertical="center" textRotation="0" wrapText="false" indent="0" shrinkToFit="false"/>
      <protection locked="true" hidden="false"/>
    </xf>
    <xf numFmtId="164" fontId="15" fillId="3" borderId="12" xfId="0" applyFont="true" applyBorder="true" applyAlignment="true" applyProtection="false">
      <alignment horizontal="general" vertical="center" textRotation="0" wrapText="false" indent="0" shrinkToFit="false"/>
      <protection locked="true" hidden="false"/>
    </xf>
    <xf numFmtId="167" fontId="15" fillId="3" borderId="13" xfId="0" applyFont="true" applyBorder="true" applyAlignment="true" applyProtection="false">
      <alignment horizontal="center" vertical="center" textRotation="0" wrapText="false" indent="0" shrinkToFit="false"/>
      <protection locked="true" hidden="false"/>
    </xf>
    <xf numFmtId="167" fontId="15" fillId="3" borderId="13" xfId="0" applyFont="true" applyBorder="true" applyAlignment="true" applyProtection="false">
      <alignment horizontal="general" vertical="center" textRotation="0" wrapText="false" indent="0" shrinkToFit="false"/>
      <protection locked="true" hidden="false"/>
    </xf>
    <xf numFmtId="172" fontId="15" fillId="3" borderId="13" xfId="0" applyFont="true" applyBorder="true" applyAlignment="true" applyProtection="false">
      <alignment horizontal="general" vertical="center"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4" fontId="9" fillId="0" borderId="0" xfId="0" applyFont="true" applyBorder="true" applyAlignment="true" applyProtection="false">
      <alignment horizontal="center" vertical="top"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5" fontId="0" fillId="0" borderId="12" xfId="0" applyFont="false" applyBorder="true" applyAlignment="true" applyProtection="false">
      <alignment horizontal="general" vertical="center" textRotation="0" wrapText="false" indent="0" shrinkToFit="false"/>
      <protection locked="true" hidden="false"/>
    </xf>
    <xf numFmtId="165" fontId="0" fillId="0" borderId="25" xfId="0" applyFont="false" applyBorder="true" applyAlignment="true" applyProtection="false">
      <alignment horizontal="general" vertical="center" textRotation="0" wrapText="false" indent="0" shrinkToFit="true"/>
      <protection locked="true" hidden="false"/>
    </xf>
    <xf numFmtId="165"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center" vertical="top"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9" fillId="0" borderId="0" xfId="0" applyFont="true" applyBorder="true" applyAlignment="true" applyProtection="false">
      <alignment horizontal="center" vertical="bottom" textRotation="0" wrapText="false" indent="0" shrinkToFit="false"/>
      <protection locked="true" hidden="false"/>
    </xf>
    <xf numFmtId="165" fontId="0" fillId="0" borderId="25" xfId="0" applyFont="true" applyBorder="true" applyAlignment="true" applyProtection="false">
      <alignment horizontal="general" vertical="center" textRotation="0" wrapText="false" indent="0" shrinkToFit="false"/>
      <protection locked="true" hidden="false"/>
    </xf>
    <xf numFmtId="164" fontId="0" fillId="3" borderId="13" xfId="0" applyFont="true" applyBorder="true" applyAlignment="true" applyProtection="false">
      <alignment horizontal="general" vertical="center" textRotation="0" wrapText="false" indent="0" shrinkToFit="false"/>
      <protection locked="true" hidden="false"/>
    </xf>
    <xf numFmtId="165" fontId="0" fillId="3" borderId="12" xfId="0" applyFont="true" applyBorder="true" applyAlignment="true" applyProtection="false">
      <alignment horizontal="general" vertical="center" textRotation="0" wrapText="false" indent="0" shrinkToFit="false"/>
      <protection locked="true" hidden="false"/>
    </xf>
    <xf numFmtId="165" fontId="0" fillId="3" borderId="25" xfId="0" applyFont="true" applyBorder="true" applyAlignment="true" applyProtection="false">
      <alignment horizontal="general" vertical="center" textRotation="0" wrapText="false" indent="0" shrinkToFit="false"/>
      <protection locked="true" hidden="false"/>
    </xf>
    <xf numFmtId="164" fontId="0" fillId="5" borderId="13" xfId="0" applyFont="true" applyBorder="true" applyAlignment="false" applyProtection="false">
      <alignment horizontal="general" vertical="bottom" textRotation="0" wrapText="false" indent="0" shrinkToFit="false"/>
      <protection locked="true" hidden="false"/>
    </xf>
    <xf numFmtId="165" fontId="0" fillId="5" borderId="13" xfId="0" applyFont="true" applyBorder="true" applyAlignment="false" applyProtection="false">
      <alignment horizontal="general" vertical="bottom" textRotation="0" wrapText="false" indent="0" shrinkToFit="false"/>
      <protection locked="true" hidden="false"/>
    </xf>
    <xf numFmtId="164" fontId="0" fillId="5" borderId="13" xfId="0" applyFont="true" applyBorder="true" applyAlignment="true" applyProtection="false">
      <alignment horizontal="center" vertical="bottom" textRotation="0" wrapText="false" indent="0" shrinkToFit="false"/>
      <protection locked="true" hidden="false"/>
    </xf>
    <xf numFmtId="164" fontId="0" fillId="5" borderId="16" xfId="0" applyFont="true" applyBorder="true" applyAlignment="false" applyProtection="false">
      <alignment horizontal="general" vertical="bottom" textRotation="0" wrapText="false" indent="0" shrinkToFit="false"/>
      <protection locked="true" hidden="false"/>
    </xf>
    <xf numFmtId="164" fontId="0" fillId="5" borderId="13" xfId="0" applyFont="true" applyBorder="true" applyAlignment="true" applyProtection="false">
      <alignment horizontal="general" vertical="bottom" textRotation="0" wrapText="true" indent="0" shrinkToFit="false"/>
      <protection locked="true" hidden="false"/>
    </xf>
    <xf numFmtId="173" fontId="0" fillId="0" borderId="0" xfId="0" applyFont="false" applyBorder="false" applyAlignment="true" applyProtection="false">
      <alignment horizontal="general" vertical="top" textRotation="0" wrapText="false" indent="0" shrinkToFit="false"/>
      <protection locked="true" hidden="false"/>
    </xf>
    <xf numFmtId="167" fontId="0" fillId="0" borderId="0" xfId="0" applyFont="false" applyBorder="false" applyAlignment="true" applyProtection="false">
      <alignment horizontal="general" vertical="top" textRotation="0" wrapText="false" indent="0" shrinkToFit="false"/>
      <protection locked="true" hidden="false"/>
    </xf>
    <xf numFmtId="164" fontId="5" fillId="3" borderId="26" xfId="0" applyFont="true" applyBorder="true" applyAlignment="true" applyProtection="false">
      <alignment horizontal="general" vertical="top" textRotation="0" wrapText="false" indent="0" shrinkToFit="false"/>
      <protection locked="true" hidden="false"/>
    </xf>
    <xf numFmtId="165" fontId="5" fillId="3" borderId="9" xfId="0" applyFont="true" applyBorder="true" applyAlignment="true" applyProtection="false">
      <alignment horizontal="general" vertical="top" textRotation="0" wrapText="false" indent="0" shrinkToFit="false"/>
      <protection locked="true" hidden="false"/>
    </xf>
    <xf numFmtId="165" fontId="5" fillId="3" borderId="9" xfId="0" applyFont="true" applyBorder="true" applyAlignment="true" applyProtection="false">
      <alignment horizontal="left" vertical="top" textRotation="0" wrapText="true" indent="0" shrinkToFit="false"/>
      <protection locked="true" hidden="false"/>
    </xf>
    <xf numFmtId="164" fontId="5" fillId="3" borderId="9" xfId="0" applyFont="true" applyBorder="true" applyAlignment="true" applyProtection="false">
      <alignment horizontal="center" vertical="top" textRotation="0" wrapText="false" indent="0" shrinkToFit="true"/>
      <protection locked="true" hidden="false"/>
    </xf>
    <xf numFmtId="173" fontId="5" fillId="3" borderId="9" xfId="0" applyFont="true" applyBorder="true" applyAlignment="true" applyProtection="false">
      <alignment horizontal="general" vertical="top" textRotation="0" wrapText="false" indent="0" shrinkToFit="true"/>
      <protection locked="true" hidden="false"/>
    </xf>
    <xf numFmtId="167" fontId="5" fillId="3" borderId="9" xfId="0" applyFont="true" applyBorder="true" applyAlignment="true" applyProtection="false">
      <alignment horizontal="general" vertical="top" textRotation="0" wrapText="false" indent="0" shrinkToFit="true"/>
      <protection locked="true" hidden="false"/>
    </xf>
    <xf numFmtId="167" fontId="5" fillId="3" borderId="27" xfId="0" applyFont="true" applyBorder="true" applyAlignment="true" applyProtection="false">
      <alignment horizontal="general" vertical="top" textRotation="0" wrapText="false" indent="0" shrinkToFit="true"/>
      <protection locked="true" hidden="false"/>
    </xf>
    <xf numFmtId="167" fontId="5" fillId="3" borderId="0" xfId="0" applyFont="true" applyBorder="true" applyAlignment="true" applyProtection="false">
      <alignment horizontal="general" vertical="top" textRotation="0" wrapText="false" indent="0" shrinkToFit="true"/>
      <protection locked="true" hidden="false"/>
    </xf>
    <xf numFmtId="164" fontId="20" fillId="0" borderId="28" xfId="0" applyFont="true" applyBorder="true" applyAlignment="true" applyProtection="false">
      <alignment horizontal="general" vertical="top" textRotation="0" wrapText="false" indent="0" shrinkToFit="false"/>
      <protection locked="true" hidden="false"/>
    </xf>
    <xf numFmtId="165" fontId="20" fillId="0" borderId="29" xfId="0" applyFont="true" applyBorder="true" applyAlignment="true" applyProtection="false">
      <alignment horizontal="general" vertical="top" textRotation="0" wrapText="false" indent="0" shrinkToFit="false"/>
      <protection locked="true" hidden="false"/>
    </xf>
    <xf numFmtId="165" fontId="20" fillId="0" borderId="29" xfId="0" applyFont="true" applyBorder="true" applyAlignment="true" applyProtection="false">
      <alignment horizontal="left" vertical="top" textRotation="0" wrapText="true" indent="0" shrinkToFit="false"/>
      <protection locked="true" hidden="false"/>
    </xf>
    <xf numFmtId="164" fontId="20" fillId="0" borderId="29" xfId="0" applyFont="true" applyBorder="true" applyAlignment="true" applyProtection="false">
      <alignment horizontal="center" vertical="top" textRotation="0" wrapText="false" indent="0" shrinkToFit="true"/>
      <protection locked="true" hidden="false"/>
    </xf>
    <xf numFmtId="173" fontId="20" fillId="0" borderId="29" xfId="0" applyFont="true" applyBorder="true" applyAlignment="true" applyProtection="false">
      <alignment horizontal="general" vertical="top" textRotation="0" wrapText="false" indent="0" shrinkToFit="true"/>
      <protection locked="true" hidden="false"/>
    </xf>
    <xf numFmtId="167" fontId="20" fillId="4" borderId="29" xfId="0" applyFont="true" applyBorder="true" applyAlignment="true" applyProtection="true">
      <alignment horizontal="general" vertical="top" textRotation="0" wrapText="false" indent="0" shrinkToFit="true"/>
      <protection locked="false" hidden="false"/>
    </xf>
    <xf numFmtId="167" fontId="20" fillId="0" borderId="29" xfId="0" applyFont="true" applyBorder="true" applyAlignment="true" applyProtection="false">
      <alignment horizontal="general" vertical="top" textRotation="0" wrapText="false" indent="0" shrinkToFit="true"/>
      <protection locked="true" hidden="false"/>
    </xf>
    <xf numFmtId="167" fontId="20" fillId="0" borderId="30" xfId="0" applyFont="true" applyBorder="true" applyAlignment="true" applyProtection="false">
      <alignment horizontal="general" vertical="top" textRotation="0" wrapText="false" indent="0" shrinkToFit="true"/>
      <protection locked="true" hidden="false"/>
    </xf>
    <xf numFmtId="167" fontId="20" fillId="0" borderId="0" xfId="0" applyFont="true" applyBorder="true" applyAlignment="true" applyProtection="false">
      <alignment horizontal="general" vertical="top" textRotation="0" wrapText="false" indent="0" shrinkToFit="tru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true" applyAlignment="true" applyProtection="false">
      <alignment horizontal="general" vertical="top" textRotation="0" wrapText="false" indent="0" shrinkToFit="false"/>
      <protection locked="true" hidden="false"/>
    </xf>
    <xf numFmtId="165" fontId="20" fillId="0" borderId="0" xfId="0" applyFont="true" applyBorder="true" applyAlignment="true" applyProtection="false">
      <alignment horizontal="general" vertical="top" textRotation="0" wrapText="false" indent="0" shrinkToFit="false"/>
      <protection locked="true" hidden="false"/>
    </xf>
    <xf numFmtId="164" fontId="21" fillId="0" borderId="9" xfId="0" applyFont="true" applyBorder="true" applyAlignment="true" applyProtection="false">
      <alignment horizontal="left" vertical="top" textRotation="0" wrapText="true" indent="0" shrinkToFit="false"/>
      <protection locked="true" hidden="false"/>
    </xf>
    <xf numFmtId="173" fontId="20" fillId="0" borderId="0" xfId="0" applyFont="true" applyBorder="true" applyAlignment="true" applyProtection="false">
      <alignment horizontal="general" vertical="top" textRotation="0" wrapText="false" indent="0" shrinkToFit="true"/>
      <protection locked="true" hidden="false"/>
    </xf>
    <xf numFmtId="164" fontId="21" fillId="0" borderId="0" xfId="0" applyFont="true" applyBorder="true" applyAlignment="true" applyProtection="false">
      <alignment horizontal="left" vertical="top" textRotation="0" wrapText="true" indent="0" shrinkToFit="false"/>
      <protection locked="true" hidden="false"/>
    </xf>
    <xf numFmtId="173" fontId="22" fillId="0" borderId="0" xfId="0" applyFont="true" applyBorder="true" applyAlignment="true" applyProtection="false">
      <alignment horizontal="left" vertical="top" textRotation="0" wrapText="true" indent="0" shrinkToFit="false"/>
      <protection locked="true" hidden="false"/>
    </xf>
    <xf numFmtId="173" fontId="22" fillId="0" borderId="0" xfId="0" applyFont="true" applyBorder="true" applyAlignment="true" applyProtection="false">
      <alignment horizontal="center" vertical="top" textRotation="0" wrapText="false" indent="0" shrinkToFit="true"/>
      <protection locked="true" hidden="false"/>
    </xf>
    <xf numFmtId="173" fontId="22" fillId="0" borderId="0" xfId="0" applyFont="true" applyBorder="true" applyAlignment="true" applyProtection="false">
      <alignment horizontal="general" vertical="top" textRotation="0" wrapText="false" indent="0" shrinkToFit="true"/>
      <protection locked="true" hidden="false"/>
    </xf>
    <xf numFmtId="164" fontId="20" fillId="0" borderId="31" xfId="0" applyFont="true" applyBorder="true" applyAlignment="true" applyProtection="false">
      <alignment horizontal="general" vertical="top" textRotation="0" wrapText="false" indent="0" shrinkToFit="false"/>
      <protection locked="true" hidden="false"/>
    </xf>
    <xf numFmtId="165" fontId="20" fillId="0" borderId="32" xfId="0" applyFont="true" applyBorder="true" applyAlignment="true" applyProtection="false">
      <alignment horizontal="general" vertical="top" textRotation="0" wrapText="false" indent="0" shrinkToFit="false"/>
      <protection locked="true" hidden="false"/>
    </xf>
    <xf numFmtId="165" fontId="20" fillId="0" borderId="32" xfId="0" applyFont="true" applyBorder="true" applyAlignment="true" applyProtection="false">
      <alignment horizontal="left" vertical="top" textRotation="0" wrapText="true" indent="0" shrinkToFit="false"/>
      <protection locked="true" hidden="false"/>
    </xf>
    <xf numFmtId="164" fontId="20" fillId="0" borderId="32" xfId="0" applyFont="true" applyBorder="true" applyAlignment="true" applyProtection="false">
      <alignment horizontal="center" vertical="top" textRotation="0" wrapText="false" indent="0" shrinkToFit="true"/>
      <protection locked="true" hidden="false"/>
    </xf>
    <xf numFmtId="173" fontId="20" fillId="0" borderId="32" xfId="0" applyFont="true" applyBorder="true" applyAlignment="true" applyProtection="false">
      <alignment horizontal="general" vertical="top" textRotation="0" wrapText="false" indent="0" shrinkToFit="true"/>
      <protection locked="true" hidden="false"/>
    </xf>
    <xf numFmtId="167" fontId="20" fillId="4" borderId="32" xfId="0" applyFont="true" applyBorder="true" applyAlignment="true" applyProtection="true">
      <alignment horizontal="general" vertical="top" textRotation="0" wrapText="false" indent="0" shrinkToFit="true"/>
      <protection locked="false" hidden="false"/>
    </xf>
    <xf numFmtId="167" fontId="20" fillId="0" borderId="32" xfId="0" applyFont="true" applyBorder="true" applyAlignment="true" applyProtection="false">
      <alignment horizontal="general" vertical="top" textRotation="0" wrapText="false" indent="0" shrinkToFit="true"/>
      <protection locked="true" hidden="false"/>
    </xf>
    <xf numFmtId="167" fontId="20" fillId="0" borderId="33" xfId="0" applyFont="true" applyBorder="true" applyAlignment="true" applyProtection="false">
      <alignment horizontal="general" vertical="top" textRotation="0" wrapText="false" indent="0" shrinkToFit="true"/>
      <protection locked="true" hidden="false"/>
    </xf>
    <xf numFmtId="171" fontId="23" fillId="0" borderId="0" xfId="0" applyFont="true" applyBorder="false" applyAlignment="true" applyProtection="false">
      <alignment horizontal="general" vertical="bottom" textRotation="0" wrapText="false" indent="0" shrinkToFit="false"/>
      <protection locked="true" hidden="false"/>
    </xf>
    <xf numFmtId="165" fontId="0" fillId="0" borderId="0" xfId="0" applyFont="false" applyBorder="false" applyAlignment="true" applyProtection="false">
      <alignment horizontal="left" vertical="top" textRotation="0" wrapText="false" indent="0" shrinkToFit="false"/>
      <protection locked="true" hidden="false"/>
    </xf>
    <xf numFmtId="164" fontId="5" fillId="3" borderId="16" xfId="0" applyFont="true" applyBorder="true" applyAlignment="true" applyProtection="false">
      <alignment horizontal="general" vertical="top" textRotation="0" wrapText="false" indent="0" shrinkToFit="false"/>
      <protection locked="true" hidden="false"/>
    </xf>
    <xf numFmtId="165" fontId="5" fillId="3" borderId="12" xfId="0" applyFont="true" applyBorder="true" applyAlignment="true" applyProtection="false">
      <alignment horizontal="general" vertical="top" textRotation="0" wrapText="false" indent="0" shrinkToFit="false"/>
      <protection locked="true" hidden="false"/>
    </xf>
    <xf numFmtId="165" fontId="5" fillId="3" borderId="12" xfId="0" applyFont="true" applyBorder="true" applyAlignment="true" applyProtection="false">
      <alignment horizontal="left" vertical="top" textRotation="0" wrapText="false" indent="0" shrinkToFit="false"/>
      <protection locked="true" hidden="false"/>
    </xf>
    <xf numFmtId="164" fontId="5" fillId="3" borderId="12" xfId="0" applyFont="true" applyBorder="true" applyAlignment="true" applyProtection="false">
      <alignment horizontal="center" vertical="top" textRotation="0" wrapText="false" indent="0" shrinkToFit="false"/>
      <protection locked="true" hidden="false"/>
    </xf>
    <xf numFmtId="164" fontId="5" fillId="3" borderId="12" xfId="0" applyFont="true" applyBorder="true" applyAlignment="true" applyProtection="false">
      <alignment horizontal="general" vertical="top" textRotation="0" wrapText="false" indent="0" shrinkToFit="false"/>
      <protection locked="true" hidden="false"/>
    </xf>
    <xf numFmtId="167" fontId="5" fillId="3" borderId="25" xfId="0" applyFont="true" applyBorder="true" applyAlignment="true" applyProtection="false">
      <alignment horizontal="general" vertical="top" textRotation="0" wrapText="false" indent="0" shrinkToFit="true"/>
      <protection locked="true" hidden="false"/>
    </xf>
    <xf numFmtId="164" fontId="0" fillId="0" borderId="0" xfId="0" applyFont="true" applyBorder="true" applyAlignment="true" applyProtection="false">
      <alignment horizontal="general" vertical="top" textRotation="0" wrapText="false" indent="0" shrinkToFit="false"/>
      <protection locked="true" hidden="false"/>
    </xf>
    <xf numFmtId="164" fontId="0" fillId="4" borderId="13" xfId="0" applyFont="false" applyBorder="true" applyAlignment="true" applyProtection="true">
      <alignment horizontal="general" vertical="top" textRotation="0" wrapText="false" indent="0" shrinkToFit="false"/>
      <protection locked="false" hidden="false"/>
    </xf>
    <xf numFmtId="165" fontId="0" fillId="0" borderId="0" xfId="0" applyFont="false" applyBorder="false" applyAlignment="true" applyProtection="false">
      <alignment horizontal="left"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ální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9966"/>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6FF66"/>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externalLink" Target="externalLinks/externalLink1.xml"/><Relationship Id="rId8"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BUILDpowerS/Templates/Rozpocty/Sablona.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6796875" defaultRowHeight="12.75" zeroHeight="false" outlineLevelRow="0" outlineLevelCol="0"/>
  <sheetData>
    <row r="1" customFormat="false" ht="12.75" hidden="false" customHeight="false" outlineLevel="0" collapsed="false">
      <c r="A1" s="1" t="s">
        <v>0</v>
      </c>
    </row>
    <row r="2" customFormat="false" ht="57.75" hidden="false" customHeight="true" outlineLevel="0" collapsed="false">
      <c r="A2" s="2" t="s">
        <v>1</v>
      </c>
      <c r="B2" s="2"/>
      <c r="C2" s="2"/>
      <c r="D2" s="2"/>
      <c r="E2" s="2"/>
      <c r="F2" s="2"/>
      <c r="G2" s="2"/>
    </row>
  </sheetData>
  <mergeCells count="1">
    <mergeCell ref="A2:G2"/>
  </mergeCells>
  <printOptions headings="false" gridLines="false" gridLinesSet="true" horizontalCentered="false" verticalCentered="false"/>
  <pageMargins left="0.7" right="0.7"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66FF66"/>
    <pageSetUpPr fitToPage="false"/>
  </sheetPr>
  <dimension ref="A1:AZ137"/>
  <sheetViews>
    <sheetView showFormulas="false" showGridLines="false" showRowColHeaders="true" showZeros="true" rightToLeft="false" tabSelected="false" showOutlineSymbols="true" defaultGridColor="true" view="normal" topLeftCell="B1" colorId="64" zoomScale="100" zoomScaleNormal="100" zoomScalePageLayoutView="75" workbookViewId="0">
      <selection pane="topLeft" activeCell="L11" activeCellId="0" sqref="L11"/>
    </sheetView>
  </sheetViews>
  <sheetFormatPr defaultColWidth="9.00390625" defaultRowHeight="12.75" zeroHeight="false" outlineLevelRow="0" outlineLevelCol="0"/>
  <cols>
    <col collapsed="false" customWidth="true" hidden="true" outlineLevel="0" max="1" min="1" style="0" width="8.42"/>
    <col collapsed="false" customWidth="true" hidden="false" outlineLevel="0" max="2" min="2" style="0" width="13.42"/>
    <col collapsed="false" customWidth="true" hidden="false" outlineLevel="0" max="3" min="3" style="3" width="7.42"/>
    <col collapsed="false" customWidth="true" hidden="false" outlineLevel="0" max="4" min="4" style="3" width="13"/>
    <col collapsed="false" customWidth="true" hidden="false" outlineLevel="0" max="5" min="5" style="3" width="9.71"/>
    <col collapsed="false" customWidth="true" hidden="false" outlineLevel="0" max="6" min="6" style="0" width="11.71"/>
    <col collapsed="false" customWidth="true" hidden="false" outlineLevel="0" max="9" min="7" style="0" width="13"/>
    <col collapsed="false" customWidth="true" hidden="false" outlineLevel="0" max="10" min="10" style="0" width="5.57"/>
    <col collapsed="false" customWidth="true" hidden="false" outlineLevel="0" max="11" min="11" style="0" width="4.29"/>
    <col collapsed="false" customWidth="true" hidden="false" outlineLevel="0" max="15" min="12" style="0" width="10.71"/>
    <col collapsed="false" customWidth="true" hidden="false" outlineLevel="0" max="52" min="52" style="0" width="94.57"/>
  </cols>
  <sheetData>
    <row r="1" customFormat="false" ht="33.75" hidden="false" customHeight="true" outlineLevel="0" collapsed="false">
      <c r="A1" s="4" t="s">
        <v>2</v>
      </c>
      <c r="B1" s="5" t="s">
        <v>3</v>
      </c>
      <c r="C1" s="5"/>
      <c r="D1" s="5"/>
      <c r="E1" s="5"/>
      <c r="F1" s="5"/>
      <c r="G1" s="5"/>
      <c r="H1" s="5"/>
      <c r="I1" s="5"/>
      <c r="J1" s="5"/>
    </row>
    <row r="2" customFormat="false" ht="36" hidden="false" customHeight="true" outlineLevel="0" collapsed="false">
      <c r="A2" s="6"/>
      <c r="B2" s="7" t="s">
        <v>4</v>
      </c>
      <c r="C2" s="8"/>
      <c r="D2" s="9" t="s">
        <v>5</v>
      </c>
      <c r="E2" s="10" t="s">
        <v>6</v>
      </c>
      <c r="F2" s="10"/>
      <c r="G2" s="10"/>
      <c r="H2" s="10"/>
      <c r="I2" s="10"/>
      <c r="J2" s="10"/>
      <c r="O2" s="11"/>
    </row>
    <row r="3" customFormat="false" ht="27" hidden="false" customHeight="true" outlineLevel="0" collapsed="false">
      <c r="A3" s="6"/>
      <c r="B3" s="12" t="s">
        <v>7</v>
      </c>
      <c r="C3" s="8"/>
      <c r="D3" s="13" t="s">
        <v>8</v>
      </c>
      <c r="E3" s="14" t="s">
        <v>9</v>
      </c>
      <c r="F3" s="14"/>
      <c r="G3" s="14"/>
      <c r="H3" s="14"/>
      <c r="I3" s="14"/>
      <c r="J3" s="14"/>
    </row>
    <row r="4" customFormat="false" ht="23.25" hidden="false" customHeight="true" outlineLevel="0" collapsed="false">
      <c r="A4" s="15" t="n">
        <v>7272</v>
      </c>
      <c r="B4" s="16" t="s">
        <v>10</v>
      </c>
      <c r="C4" s="17"/>
      <c r="D4" s="18" t="s">
        <v>11</v>
      </c>
      <c r="E4" s="19" t="s">
        <v>12</v>
      </c>
      <c r="F4" s="19"/>
      <c r="G4" s="19"/>
      <c r="H4" s="19"/>
      <c r="I4" s="19"/>
      <c r="J4" s="19"/>
    </row>
    <row r="5" customFormat="false" ht="24" hidden="false" customHeight="true" outlineLevel="0" collapsed="false">
      <c r="A5" s="6"/>
      <c r="B5" s="20" t="s">
        <v>13</v>
      </c>
      <c r="D5" s="21"/>
      <c r="E5" s="21"/>
      <c r="F5" s="21"/>
      <c r="G5" s="21"/>
      <c r="H5" s="22" t="s">
        <v>14</v>
      </c>
      <c r="I5" s="23"/>
      <c r="J5" s="24"/>
    </row>
    <row r="6" customFormat="false" ht="15.75" hidden="false" customHeight="true" outlineLevel="0" collapsed="false">
      <c r="A6" s="6"/>
      <c r="B6" s="25"/>
      <c r="C6" s="26"/>
      <c r="D6" s="27"/>
      <c r="E6" s="27"/>
      <c r="F6" s="27"/>
      <c r="G6" s="27"/>
      <c r="H6" s="22" t="s">
        <v>15</v>
      </c>
      <c r="I6" s="23"/>
      <c r="J6" s="24"/>
    </row>
    <row r="7" customFormat="false" ht="15.75" hidden="false" customHeight="true" outlineLevel="0" collapsed="false">
      <c r="A7" s="6"/>
      <c r="B7" s="28"/>
      <c r="C7" s="29"/>
      <c r="D7" s="30"/>
      <c r="E7" s="31"/>
      <c r="F7" s="31"/>
      <c r="G7" s="31"/>
      <c r="H7" s="32"/>
      <c r="I7" s="31"/>
      <c r="J7" s="33"/>
    </row>
    <row r="8" customFormat="false" ht="24" hidden="true" customHeight="true" outlineLevel="0" collapsed="false">
      <c r="A8" s="6"/>
      <c r="B8" s="20" t="s">
        <v>16</v>
      </c>
      <c r="D8" s="23"/>
      <c r="H8" s="22" t="s">
        <v>14</v>
      </c>
      <c r="I8" s="23"/>
      <c r="J8" s="24"/>
    </row>
    <row r="9" customFormat="false" ht="15.75" hidden="true" customHeight="true" outlineLevel="0" collapsed="false">
      <c r="A9" s="6"/>
      <c r="B9" s="6"/>
      <c r="D9" s="23"/>
      <c r="H9" s="22" t="s">
        <v>15</v>
      </c>
      <c r="I9" s="23"/>
      <c r="J9" s="24"/>
    </row>
    <row r="10" customFormat="false" ht="15.75" hidden="true" customHeight="true" outlineLevel="0" collapsed="false">
      <c r="A10" s="6"/>
      <c r="B10" s="34"/>
      <c r="C10" s="29"/>
      <c r="D10" s="30"/>
      <c r="E10" s="32"/>
      <c r="F10" s="32"/>
      <c r="G10" s="35"/>
      <c r="H10" s="35"/>
      <c r="I10" s="36"/>
      <c r="J10" s="33"/>
    </row>
    <row r="11" customFormat="false" ht="24" hidden="false" customHeight="true" outlineLevel="0" collapsed="false">
      <c r="A11" s="6"/>
      <c r="B11" s="20" t="s">
        <v>17</v>
      </c>
      <c r="D11" s="37"/>
      <c r="E11" s="37"/>
      <c r="F11" s="37"/>
      <c r="G11" s="37"/>
      <c r="H11" s="22" t="s">
        <v>14</v>
      </c>
      <c r="I11" s="38"/>
      <c r="J11" s="24"/>
    </row>
    <row r="12" customFormat="false" ht="15.75" hidden="false" customHeight="true" outlineLevel="0" collapsed="false">
      <c r="A12" s="6"/>
      <c r="B12" s="25"/>
      <c r="C12" s="26"/>
      <c r="D12" s="39"/>
      <c r="E12" s="39"/>
      <c r="F12" s="39"/>
      <c r="G12" s="39"/>
      <c r="H12" s="22" t="s">
        <v>15</v>
      </c>
      <c r="I12" s="38"/>
      <c r="J12" s="24"/>
    </row>
    <row r="13" customFormat="false" ht="15.75" hidden="false" customHeight="true" outlineLevel="0" collapsed="false">
      <c r="A13" s="6"/>
      <c r="B13" s="28"/>
      <c r="C13" s="29"/>
      <c r="D13" s="40"/>
      <c r="E13" s="40"/>
      <c r="F13" s="40"/>
      <c r="G13" s="40"/>
      <c r="H13" s="41"/>
      <c r="I13" s="31"/>
      <c r="J13" s="33"/>
    </row>
    <row r="14" customFormat="false" ht="24" hidden="false" customHeight="true" outlineLevel="0" collapsed="false">
      <c r="A14" s="6"/>
      <c r="B14" s="42" t="s">
        <v>18</v>
      </c>
      <c r="C14" s="43"/>
      <c r="D14" s="44"/>
      <c r="E14" s="45"/>
      <c r="F14" s="45"/>
      <c r="G14" s="45"/>
      <c r="H14" s="46"/>
      <c r="I14" s="45"/>
      <c r="J14" s="47"/>
    </row>
    <row r="15" customFormat="false" ht="32.25" hidden="false" customHeight="true" outlineLevel="0" collapsed="false">
      <c r="A15" s="6"/>
      <c r="B15" s="34" t="s">
        <v>19</v>
      </c>
      <c r="C15" s="48"/>
      <c r="D15" s="49"/>
      <c r="E15" s="50"/>
      <c r="F15" s="50"/>
      <c r="G15" s="51"/>
      <c r="H15" s="51"/>
      <c r="I15" s="52" t="s">
        <v>20</v>
      </c>
      <c r="J15" s="52"/>
    </row>
    <row r="16" customFormat="false" ht="23.25" hidden="false" customHeight="true" outlineLevel="0" collapsed="false">
      <c r="A16" s="53" t="s">
        <v>21</v>
      </c>
      <c r="B16" s="54" t="s">
        <v>21</v>
      </c>
      <c r="C16" s="55"/>
      <c r="D16" s="56"/>
      <c r="E16" s="57"/>
      <c r="F16" s="57"/>
      <c r="G16" s="57"/>
      <c r="H16" s="57"/>
      <c r="I16" s="58" t="n">
        <f aca="false">SUMIF(F123:F133,A16,I123:I133)+SUMIF(F123:F133,"PSU",I123:I133)</f>
        <v>0</v>
      </c>
      <c r="J16" s="58"/>
    </row>
    <row r="17" customFormat="false" ht="23.25" hidden="false" customHeight="true" outlineLevel="0" collapsed="false">
      <c r="A17" s="53" t="s">
        <v>22</v>
      </c>
      <c r="B17" s="54" t="s">
        <v>22</v>
      </c>
      <c r="C17" s="55"/>
      <c r="D17" s="56"/>
      <c r="E17" s="57"/>
      <c r="F17" s="57"/>
      <c r="G17" s="57"/>
      <c r="H17" s="57"/>
      <c r="I17" s="58" t="n">
        <f aca="false">SUMIF(F123:F133,A17,I123:I133)</f>
        <v>0</v>
      </c>
      <c r="J17" s="58"/>
    </row>
    <row r="18" customFormat="false" ht="23.25" hidden="false" customHeight="true" outlineLevel="0" collapsed="false">
      <c r="A18" s="53" t="s">
        <v>23</v>
      </c>
      <c r="B18" s="54" t="s">
        <v>23</v>
      </c>
      <c r="C18" s="55"/>
      <c r="D18" s="56"/>
      <c r="E18" s="57"/>
      <c r="F18" s="57"/>
      <c r="G18" s="57"/>
      <c r="H18" s="57"/>
      <c r="I18" s="58" t="n">
        <f aca="false">SUMIF(F123:F133,A18,I123:I133)</f>
        <v>0</v>
      </c>
      <c r="J18" s="58"/>
    </row>
    <row r="19" customFormat="false" ht="23.25" hidden="false" customHeight="true" outlineLevel="0" collapsed="false">
      <c r="A19" s="53" t="s">
        <v>24</v>
      </c>
      <c r="B19" s="54" t="s">
        <v>25</v>
      </c>
      <c r="C19" s="55"/>
      <c r="D19" s="56"/>
      <c r="E19" s="57"/>
      <c r="F19" s="57"/>
      <c r="G19" s="57"/>
      <c r="H19" s="57"/>
      <c r="I19" s="58" t="n">
        <f aca="false">SUMIF(F123:F133,A19,I123:I133)</f>
        <v>0</v>
      </c>
      <c r="J19" s="58"/>
    </row>
    <row r="20" customFormat="false" ht="23.25" hidden="false" customHeight="true" outlineLevel="0" collapsed="false">
      <c r="A20" s="53" t="s">
        <v>26</v>
      </c>
      <c r="B20" s="54" t="s">
        <v>27</v>
      </c>
      <c r="C20" s="55"/>
      <c r="D20" s="56"/>
      <c r="E20" s="57"/>
      <c r="F20" s="57"/>
      <c r="G20" s="57"/>
      <c r="H20" s="57"/>
      <c r="I20" s="58" t="n">
        <f aca="false">SUMIF(F123:F133,A20,I123:I133)</f>
        <v>0</v>
      </c>
      <c r="J20" s="58"/>
    </row>
    <row r="21" customFormat="false" ht="23.25" hidden="false" customHeight="true" outlineLevel="0" collapsed="false">
      <c r="A21" s="6"/>
      <c r="B21" s="59" t="s">
        <v>20</v>
      </c>
      <c r="C21" s="60"/>
      <c r="D21" s="61"/>
      <c r="E21" s="62"/>
      <c r="F21" s="62"/>
      <c r="G21" s="62"/>
      <c r="H21" s="62"/>
      <c r="I21" s="63" t="n">
        <f aca="false">SUM(I16:J20)</f>
        <v>0</v>
      </c>
      <c r="J21" s="63"/>
    </row>
    <row r="22" customFormat="false" ht="33" hidden="false" customHeight="true" outlineLevel="0" collapsed="false">
      <c r="A22" s="6"/>
      <c r="B22" s="64" t="s">
        <v>28</v>
      </c>
      <c r="C22" s="55"/>
      <c r="D22" s="56"/>
      <c r="E22" s="65"/>
      <c r="F22" s="66"/>
      <c r="G22" s="67"/>
      <c r="H22" s="67"/>
      <c r="I22" s="67"/>
      <c r="J22" s="68"/>
    </row>
    <row r="23" customFormat="false" ht="23.25" hidden="false" customHeight="true" outlineLevel="0" collapsed="false">
      <c r="A23" s="6" t="n">
        <f aca="false">ZakladDPHSni*SazbaDPH1/100</f>
        <v>0</v>
      </c>
      <c r="B23" s="54" t="s">
        <v>29</v>
      </c>
      <c r="C23" s="55"/>
      <c r="D23" s="56"/>
      <c r="E23" s="69" t="n">
        <v>12</v>
      </c>
      <c r="F23" s="66" t="s">
        <v>30</v>
      </c>
      <c r="G23" s="70" t="n">
        <f aca="false">ZakladDPHSniVypocet</f>
        <v>0</v>
      </c>
      <c r="H23" s="70"/>
      <c r="I23" s="70"/>
      <c r="J23" s="68" t="str">
        <f aca="false">Mena</f>
        <v>CZK</v>
      </c>
    </row>
    <row r="24" customFormat="false" ht="23.25" hidden="false" customHeight="true" outlineLevel="0" collapsed="false">
      <c r="A24" s="6" t="n">
        <f aca="false">(A23-INT(A23))*100</f>
        <v>0</v>
      </c>
      <c r="B24" s="54" t="s">
        <v>31</v>
      </c>
      <c r="C24" s="55"/>
      <c r="D24" s="56"/>
      <c r="E24" s="69" t="n">
        <f aca="false">SazbaDPH1</f>
        <v>12</v>
      </c>
      <c r="F24" s="66" t="s">
        <v>30</v>
      </c>
      <c r="G24" s="71" t="n">
        <f aca="false">A23</f>
        <v>0</v>
      </c>
      <c r="H24" s="71"/>
      <c r="I24" s="71"/>
      <c r="J24" s="68" t="str">
        <f aca="false">Mena</f>
        <v>CZK</v>
      </c>
    </row>
    <row r="25" customFormat="false" ht="23.25" hidden="false" customHeight="true" outlineLevel="0" collapsed="false">
      <c r="A25" s="6" t="n">
        <f aca="false">ZakladDPHZakl*SazbaDPH2/100</f>
        <v>0</v>
      </c>
      <c r="B25" s="54" t="s">
        <v>32</v>
      </c>
      <c r="C25" s="55"/>
      <c r="D25" s="56"/>
      <c r="E25" s="69" t="n">
        <v>21</v>
      </c>
      <c r="F25" s="66" t="s">
        <v>30</v>
      </c>
      <c r="G25" s="70" t="n">
        <f aca="false">ZakladDPHZaklVypocet</f>
        <v>0</v>
      </c>
      <c r="H25" s="70"/>
      <c r="I25" s="70"/>
      <c r="J25" s="68" t="str">
        <f aca="false">Mena</f>
        <v>CZK</v>
      </c>
    </row>
    <row r="26" customFormat="false" ht="23.25" hidden="false" customHeight="true" outlineLevel="0" collapsed="false">
      <c r="A26" s="6" t="n">
        <f aca="false">(A25-INT(A25))*100</f>
        <v>0</v>
      </c>
      <c r="B26" s="72" t="s">
        <v>33</v>
      </c>
      <c r="C26" s="73"/>
      <c r="D26" s="49"/>
      <c r="E26" s="74" t="n">
        <f aca="false">SazbaDPH2</f>
        <v>21</v>
      </c>
      <c r="F26" s="75" t="s">
        <v>30</v>
      </c>
      <c r="G26" s="76" t="n">
        <f aca="false">A25</f>
        <v>0</v>
      </c>
      <c r="H26" s="76"/>
      <c r="I26" s="76"/>
      <c r="J26" s="77" t="str">
        <f aca="false">Mena</f>
        <v>CZK</v>
      </c>
    </row>
    <row r="27" customFormat="false" ht="23.25" hidden="false" customHeight="true" outlineLevel="0" collapsed="false">
      <c r="A27" s="6" t="n">
        <f aca="false">ZakladDPHSni+DPHSni+ZakladDPHZakl+DPHZakl</f>
        <v>0</v>
      </c>
      <c r="B27" s="20" t="s">
        <v>34</v>
      </c>
      <c r="C27" s="78"/>
      <c r="D27" s="79"/>
      <c r="E27" s="78"/>
      <c r="F27" s="80"/>
      <c r="G27" s="81" t="n">
        <f aca="false">CenaCelkem-(ZakladDPHSni+DPHSni+ZakladDPHZakl+DPHZakl)</f>
        <v>0</v>
      </c>
      <c r="H27" s="81"/>
      <c r="I27" s="81"/>
      <c r="J27" s="82" t="str">
        <f aca="false">Mena</f>
        <v>CZK</v>
      </c>
    </row>
    <row r="28" customFormat="false" ht="27.75" hidden="true" customHeight="true" outlineLevel="0" collapsed="false">
      <c r="A28" s="6"/>
      <c r="B28" s="83" t="s">
        <v>35</v>
      </c>
      <c r="C28" s="84"/>
      <c r="D28" s="84"/>
      <c r="E28" s="85"/>
      <c r="F28" s="86"/>
      <c r="G28" s="87" t="n">
        <f aca="false">ZakladDPHSniVypocet+ZakladDPHZaklVypocet</f>
        <v>0</v>
      </c>
      <c r="H28" s="87"/>
      <c r="I28" s="87"/>
      <c r="J28" s="88" t="str">
        <f aca="false">Mena</f>
        <v>CZK</v>
      </c>
    </row>
    <row r="29" customFormat="false" ht="27.75" hidden="false" customHeight="true" outlineLevel="0" collapsed="false">
      <c r="A29" s="6" t="n">
        <f aca="false">(A27-INT(A27))*100</f>
        <v>0</v>
      </c>
      <c r="B29" s="83" t="s">
        <v>36</v>
      </c>
      <c r="C29" s="89"/>
      <c r="D29" s="89"/>
      <c r="E29" s="89"/>
      <c r="F29" s="90"/>
      <c r="G29" s="91" t="n">
        <f aca="false">A27</f>
        <v>0</v>
      </c>
      <c r="H29" s="91"/>
      <c r="I29" s="91"/>
      <c r="J29" s="92" t="s">
        <v>37</v>
      </c>
    </row>
    <row r="30" customFormat="false" ht="12.75" hidden="false" customHeight="true" outlineLevel="0" collapsed="false">
      <c r="A30" s="6"/>
      <c r="B30" s="6"/>
      <c r="J30" s="93"/>
    </row>
    <row r="31" customFormat="false" ht="30" hidden="false" customHeight="true" outlineLevel="0" collapsed="false">
      <c r="A31" s="6"/>
      <c r="B31" s="6"/>
      <c r="J31" s="93"/>
    </row>
    <row r="32" customFormat="false" ht="18.75" hidden="false" customHeight="true" outlineLevel="0" collapsed="false">
      <c r="A32" s="6"/>
      <c r="B32" s="94"/>
      <c r="C32" s="95" t="s">
        <v>38</v>
      </c>
      <c r="D32" s="96"/>
      <c r="E32" s="96"/>
      <c r="F32" s="97" t="s">
        <v>39</v>
      </c>
      <c r="G32" s="96"/>
      <c r="H32" s="98"/>
      <c r="I32" s="96"/>
      <c r="J32" s="93"/>
    </row>
    <row r="33" customFormat="false" ht="47.25" hidden="false" customHeight="true" outlineLevel="0" collapsed="false">
      <c r="A33" s="6"/>
      <c r="B33" s="6"/>
      <c r="J33" s="93"/>
    </row>
    <row r="34" s="1" customFormat="true" ht="18.75" hidden="false" customHeight="true" outlineLevel="0" collapsed="false">
      <c r="A34" s="99"/>
      <c r="B34" s="99"/>
      <c r="C34" s="100"/>
      <c r="D34" s="101"/>
      <c r="E34" s="101"/>
      <c r="G34" s="101"/>
      <c r="H34" s="101"/>
      <c r="I34" s="101"/>
      <c r="J34" s="102"/>
    </row>
    <row r="35" customFormat="false" ht="12.75" hidden="false" customHeight="true" outlineLevel="0" collapsed="false">
      <c r="A35" s="6"/>
      <c r="B35" s="6"/>
      <c r="D35" s="103" t="s">
        <v>40</v>
      </c>
      <c r="E35" s="103"/>
      <c r="H35" s="104" t="s">
        <v>41</v>
      </c>
      <c r="J35" s="93"/>
    </row>
    <row r="36" customFormat="false" ht="13.5" hidden="false" customHeight="true" outlineLevel="0" collapsed="false">
      <c r="A36" s="105"/>
      <c r="B36" s="105"/>
      <c r="C36" s="106"/>
      <c r="D36" s="106"/>
      <c r="E36" s="106"/>
      <c r="F36" s="107"/>
      <c r="G36" s="107"/>
      <c r="H36" s="107"/>
      <c r="I36" s="107"/>
      <c r="J36" s="108"/>
    </row>
    <row r="37" customFormat="false" ht="27" hidden="true" customHeight="true" outlineLevel="0" collapsed="false">
      <c r="B37" s="109" t="s">
        <v>42</v>
      </c>
      <c r="C37" s="110"/>
      <c r="D37" s="110"/>
      <c r="E37" s="110"/>
      <c r="F37" s="111"/>
      <c r="G37" s="111"/>
      <c r="H37" s="111"/>
      <c r="I37" s="111"/>
      <c r="J37" s="110"/>
    </row>
    <row r="38" customFormat="false" ht="25.5" hidden="true" customHeight="true" outlineLevel="0" collapsed="false">
      <c r="A38" s="112" t="s">
        <v>43</v>
      </c>
      <c r="B38" s="113" t="s">
        <v>44</v>
      </c>
      <c r="C38" s="114" t="s">
        <v>45</v>
      </c>
      <c r="D38" s="114"/>
      <c r="E38" s="114"/>
      <c r="F38" s="115" t="str">
        <f aca="false">B23</f>
        <v>Základ pro sníženou DPH</v>
      </c>
      <c r="G38" s="115" t="str">
        <f aca="false">B25</f>
        <v>Základ pro základní DPH</v>
      </c>
      <c r="H38" s="116" t="s">
        <v>46</v>
      </c>
      <c r="I38" s="116" t="s">
        <v>47</v>
      </c>
      <c r="J38" s="117" t="s">
        <v>30</v>
      </c>
    </row>
    <row r="39" customFormat="false" ht="25.5" hidden="true" customHeight="true" outlineLevel="0" collapsed="false">
      <c r="A39" s="112" t="n">
        <v>1</v>
      </c>
      <c r="B39" s="118" t="s">
        <v>48</v>
      </c>
      <c r="C39" s="119"/>
      <c r="D39" s="119"/>
      <c r="E39" s="119"/>
      <c r="F39" s="120" t="n">
        <f aca="false">'SO 01 202411001 Pol'!AE228</f>
        <v>0</v>
      </c>
      <c r="G39" s="120" t="n">
        <f aca="false">'SO 01 202411001 Pol'!AF228</f>
        <v>0</v>
      </c>
      <c r="H39" s="121" t="n">
        <f aca="false">(F39*SazbaDPH1/100)+(G39*SazbaDPH2/100)</f>
        <v>0</v>
      </c>
      <c r="I39" s="121" t="n">
        <f aca="false">F39+G39+H39</f>
        <v>0</v>
      </c>
      <c r="J39" s="122" t="str">
        <f aca="false">IF(CenaCelkemVypocet=0,"",I39/CenaCelkemVypocet*100)</f>
        <v/>
      </c>
    </row>
    <row r="40" customFormat="false" ht="25.5" hidden="true" customHeight="true" outlineLevel="0" collapsed="false">
      <c r="A40" s="112" t="n">
        <v>2</v>
      </c>
      <c r="B40" s="123" t="s">
        <v>8</v>
      </c>
      <c r="C40" s="124" t="s">
        <v>9</v>
      </c>
      <c r="D40" s="124"/>
      <c r="E40" s="124"/>
      <c r="F40" s="125" t="n">
        <f aca="false">'SO 01 202411001 Pol'!AE228</f>
        <v>0</v>
      </c>
      <c r="G40" s="125" t="n">
        <f aca="false">'SO 01 202411001 Pol'!AF228</f>
        <v>0</v>
      </c>
      <c r="H40" s="125" t="n">
        <f aca="false">(F40*SazbaDPH1/100)+(G40*SazbaDPH2/100)</f>
        <v>0</v>
      </c>
      <c r="I40" s="125" t="n">
        <f aca="false">F40+G40+H40</f>
        <v>0</v>
      </c>
      <c r="J40" s="126" t="str">
        <f aca="false">IF(CenaCelkemVypocet=0,"",I40/CenaCelkemVypocet*100)</f>
        <v/>
      </c>
    </row>
    <row r="41" customFormat="false" ht="25.5" hidden="true" customHeight="true" outlineLevel="0" collapsed="false">
      <c r="A41" s="112" t="n">
        <v>3</v>
      </c>
      <c r="B41" s="127" t="s">
        <v>11</v>
      </c>
      <c r="C41" s="128" t="s">
        <v>49</v>
      </c>
      <c r="D41" s="128"/>
      <c r="E41" s="128"/>
      <c r="F41" s="121" t="n">
        <f aca="false">'SO 01 202411001 Pol'!AE228</f>
        <v>0</v>
      </c>
      <c r="G41" s="121" t="n">
        <f aca="false">'SO 01 202411001 Pol'!AF228</f>
        <v>0</v>
      </c>
      <c r="H41" s="121" t="n">
        <f aca="false">(F41*SazbaDPH1/100)+(G41*SazbaDPH2/100)</f>
        <v>0</v>
      </c>
      <c r="I41" s="121" t="n">
        <f aca="false">F41+G41+H41</f>
        <v>0</v>
      </c>
      <c r="J41" s="122" t="str">
        <f aca="false">IF(CenaCelkemVypocet=0,"",I41/CenaCelkemVypocet*100)</f>
        <v/>
      </c>
    </row>
    <row r="42" customFormat="false" ht="25.5" hidden="true" customHeight="true" outlineLevel="0" collapsed="false">
      <c r="A42" s="112"/>
      <c r="B42" s="129" t="s">
        <v>50</v>
      </c>
      <c r="C42" s="129"/>
      <c r="D42" s="129"/>
      <c r="E42" s="129"/>
      <c r="F42" s="130" t="n">
        <f aca="false">SUMIF(A39:A41,"=1",F39:F41)</f>
        <v>0</v>
      </c>
      <c r="G42" s="130" t="n">
        <f aca="false">SUMIF(A39:A41,"=1",G39:G41)</f>
        <v>0</v>
      </c>
      <c r="H42" s="130" t="n">
        <f aca="false">SUMIF(A39:A41,"=1",H39:H41)</f>
        <v>0</v>
      </c>
      <c r="I42" s="130" t="n">
        <f aca="false">SUMIF(A39:A41,"=1",I39:I41)</f>
        <v>0</v>
      </c>
      <c r="J42" s="131" t="n">
        <f aca="false">SUMIF(A39:A41,"=1",J39:J41)</f>
        <v>0</v>
      </c>
    </row>
    <row r="44" customFormat="false" ht="12.75" hidden="false" customHeight="false" outlineLevel="0" collapsed="false">
      <c r="A44" s="0" t="s">
        <v>51</v>
      </c>
      <c r="B44" s="0" t="s">
        <v>52</v>
      </c>
    </row>
    <row r="45" customFormat="false" ht="12.75" hidden="false" customHeight="true" outlineLevel="0" collapsed="false">
      <c r="B45" s="132" t="s">
        <v>53</v>
      </c>
      <c r="C45" s="132"/>
      <c r="D45" s="132"/>
      <c r="E45" s="132"/>
      <c r="F45" s="132"/>
      <c r="G45" s="132"/>
      <c r="H45" s="132"/>
      <c r="I45" s="132"/>
      <c r="J45" s="132"/>
      <c r="AZ45" s="133" t="str">
        <f aca="false">B45</f>
        <v>1. PODMÍNKY PRO ZPRACOVÁNÍ NABÍDKOVÉ CENY</v>
      </c>
    </row>
    <row r="47" customFormat="false" ht="12.75" hidden="false" customHeight="true" outlineLevel="0" collapsed="false">
      <c r="B47" s="132" t="s">
        <v>54</v>
      </c>
      <c r="C47" s="132"/>
      <c r="D47" s="132"/>
      <c r="E47" s="132"/>
      <c r="F47" s="132"/>
      <c r="G47" s="132"/>
      <c r="H47" s="132"/>
      <c r="I47" s="132"/>
      <c r="J47" s="132"/>
      <c r="AZ47" s="133" t="str">
        <f aca="false">B47</f>
        <v>        Preambule</v>
      </c>
    </row>
    <row r="49" customFormat="false" ht="46.25" hidden="false" customHeight="true" outlineLevel="0" collapsed="false">
      <c r="B49" s="132" t="s">
        <v>55</v>
      </c>
      <c r="C49" s="132"/>
      <c r="D49" s="132"/>
      <c r="E49" s="132"/>
      <c r="F49" s="132"/>
      <c r="G49" s="132"/>
      <c r="H49" s="132"/>
      <c r="I49" s="132"/>
      <c r="J49" s="132"/>
      <c r="AZ49" s="133" t="str">
        <f aca="false">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customFormat="false" ht="46.25" hidden="false" customHeight="true" outlineLevel="0" collapsed="false">
      <c r="B50" s="132" t="s">
        <v>56</v>
      </c>
      <c r="C50" s="132"/>
      <c r="D50" s="132"/>
      <c r="E50" s="132"/>
      <c r="F50" s="132"/>
      <c r="G50" s="132"/>
      <c r="H50" s="132"/>
      <c r="I50" s="132"/>
      <c r="J50" s="132"/>
      <c r="AZ50" s="133" t="str">
        <f aca="false">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customFormat="false" ht="12.75" hidden="false" customHeight="true" outlineLevel="0" collapsed="false">
      <c r="B52" s="132" t="s">
        <v>57</v>
      </c>
      <c r="C52" s="132"/>
      <c r="D52" s="132"/>
      <c r="E52" s="132"/>
      <c r="F52" s="132"/>
      <c r="G52" s="132"/>
      <c r="H52" s="132"/>
      <c r="I52" s="132"/>
      <c r="J52" s="132"/>
      <c r="AZ52" s="133" t="str">
        <f aca="false">B52</f>
        <v>        Vymezení některých pojmů</v>
      </c>
    </row>
    <row r="55" customFormat="false" ht="12.75" hidden="false" customHeight="true" outlineLevel="0" collapsed="false">
      <c r="B55" s="132" t="s">
        <v>58</v>
      </c>
      <c r="C55" s="132"/>
      <c r="D55" s="132"/>
      <c r="E55" s="132"/>
      <c r="F55" s="132"/>
      <c r="G55" s="132"/>
      <c r="H55" s="132"/>
      <c r="I55" s="132"/>
      <c r="J55" s="132"/>
      <c r="AZ55" s="133" t="str">
        <f aca="false">B55</f>
        <v>Pro účely zpracování nabídkové ceny se jsou použity některé pojmy, pod kterými se rozumí:</v>
      </c>
    </row>
    <row r="56" customFormat="false" ht="35.05" hidden="false" customHeight="true" outlineLevel="0" collapsed="false">
      <c r="B56" s="132" t="s">
        <v>59</v>
      </c>
      <c r="C56" s="132"/>
      <c r="D56" s="132"/>
      <c r="E56" s="132"/>
      <c r="F56" s="132"/>
      <c r="G56" s="132"/>
      <c r="H56" s="132"/>
      <c r="I56" s="132"/>
      <c r="J56" s="132"/>
      <c r="AZ56" s="133" t="str">
        <f aca="false">B56</f>
        <v>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customFormat="false" ht="35.05" hidden="false" customHeight="true" outlineLevel="0" collapsed="false">
      <c r="B57" s="132" t="s">
        <v>60</v>
      </c>
      <c r="C57" s="132"/>
      <c r="D57" s="132"/>
      <c r="E57" s="132"/>
      <c r="F57" s="132"/>
      <c r="G57" s="132"/>
      <c r="H57" s="132"/>
      <c r="I57" s="132"/>
      <c r="J57" s="132"/>
      <c r="AZ57" s="133" t="str">
        <f aca="false">B57</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customFormat="false" ht="46.25" hidden="false" customHeight="true" outlineLevel="0" collapsed="false">
      <c r="B58" s="132" t="s">
        <v>61</v>
      </c>
      <c r="C58" s="132"/>
      <c r="D58" s="132"/>
      <c r="E58" s="132"/>
      <c r="F58" s="132"/>
      <c r="G58" s="132"/>
      <c r="H58" s="132"/>
      <c r="I58" s="132"/>
      <c r="J58" s="132"/>
      <c r="AZ58" s="133" t="str">
        <f aca="false">B58</f>
        <v>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customFormat="false" ht="57.45" hidden="false" customHeight="true" outlineLevel="0" collapsed="false">
      <c r="B59" s="132" t="s">
        <v>62</v>
      </c>
      <c r="C59" s="132"/>
      <c r="D59" s="132"/>
      <c r="E59" s="132"/>
      <c r="F59" s="132"/>
      <c r="G59" s="132"/>
      <c r="H59" s="132"/>
      <c r="I59" s="132"/>
      <c r="J59" s="132"/>
      <c r="AZ59" s="133" t="str">
        <f aca="false">B59</f>
        <v>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customFormat="false" ht="35.05" hidden="false" customHeight="true" outlineLevel="0" collapsed="false">
      <c r="B60" s="132" t="s">
        <v>63</v>
      </c>
      <c r="C60" s="132"/>
      <c r="D60" s="132"/>
      <c r="E60" s="132"/>
      <c r="F60" s="132"/>
      <c r="G60" s="132"/>
      <c r="H60" s="132"/>
      <c r="I60" s="132"/>
      <c r="J60" s="132"/>
      <c r="AZ60" s="133" t="str">
        <f aca="false">B60</f>
        <v>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customFormat="false" ht="12.75" hidden="false" customHeight="true" outlineLevel="0" collapsed="false">
      <c r="B62" s="132" t="s">
        <v>64</v>
      </c>
      <c r="C62" s="132"/>
      <c r="D62" s="132"/>
      <c r="E62" s="132"/>
      <c r="F62" s="132"/>
      <c r="G62" s="132"/>
      <c r="H62" s="132"/>
      <c r="I62" s="132"/>
      <c r="J62" s="132"/>
      <c r="AZ62" s="133" t="str">
        <f aca="false">B62</f>
        <v>        Cenová soustava</v>
      </c>
    </row>
    <row r="64" customFormat="false" ht="12.75" hidden="false" customHeight="true" outlineLevel="0" collapsed="false">
      <c r="B64" s="132" t="s">
        <v>65</v>
      </c>
      <c r="C64" s="132"/>
      <c r="D64" s="132"/>
      <c r="E64" s="132"/>
      <c r="F64" s="132"/>
      <c r="G64" s="132"/>
      <c r="H64" s="132"/>
      <c r="I64" s="132"/>
      <c r="J64" s="132"/>
      <c r="AZ64" s="133" t="str">
        <f aca="false">B64</f>
        <v>        Použitá cenová soustava</v>
      </c>
    </row>
    <row r="65" customFormat="false" ht="23.85" hidden="false" customHeight="true" outlineLevel="0" collapsed="false">
      <c r="B65" s="132" t="s">
        <v>66</v>
      </c>
      <c r="C65" s="132"/>
      <c r="D65" s="132"/>
      <c r="E65" s="132"/>
      <c r="F65" s="132"/>
      <c r="G65" s="132"/>
      <c r="H65" s="132"/>
      <c r="I65" s="132"/>
      <c r="J65" s="132"/>
      <c r="AZ65" s="133" t="str">
        <f aca="false">B65</f>
        <v>Soupisy stavebních prací, dodávek a služeb jsou zpracovány s použitím cenové soustavy zpracované společností RTS, a.s.. Položky z cenové soustavy mají uveden odkaz na cenovou soustavu včetně označení příslušného ceníku.</v>
      </c>
    </row>
    <row r="67" customFormat="false" ht="12.75" hidden="false" customHeight="true" outlineLevel="0" collapsed="false">
      <c r="B67" s="132" t="s">
        <v>67</v>
      </c>
      <c r="C67" s="132"/>
      <c r="D67" s="132"/>
      <c r="E67" s="132"/>
      <c r="F67" s="132"/>
      <c r="G67" s="132"/>
      <c r="H67" s="132"/>
      <c r="I67" s="132"/>
      <c r="J67" s="132"/>
      <c r="AZ67" s="133" t="str">
        <f aca="false">B67</f>
        <v>        Technické podmínky</v>
      </c>
    </row>
    <row r="68" customFormat="false" ht="35.05" hidden="false" customHeight="true" outlineLevel="0" collapsed="false">
      <c r="B68" s="132" t="s">
        <v>68</v>
      </c>
      <c r="C68" s="132"/>
      <c r="D68" s="132"/>
      <c r="E68" s="132"/>
      <c r="F68" s="132"/>
      <c r="G68" s="132"/>
      <c r="H68" s="132"/>
      <c r="I68" s="132"/>
      <c r="J68" s="132"/>
      <c r="AZ68" s="133" t="str">
        <f aca="false">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customFormat="false" ht="12.75" hidden="false" customHeight="true" outlineLevel="0" collapsed="false">
      <c r="B70" s="132" t="s">
        <v>69</v>
      </c>
      <c r="C70" s="132"/>
      <c r="D70" s="132"/>
      <c r="E70" s="132"/>
      <c r="F70" s="132"/>
      <c r="G70" s="132"/>
      <c r="H70" s="132"/>
      <c r="I70" s="132"/>
      <c r="J70" s="132"/>
      <c r="AZ70" s="133" t="str">
        <f aca="false">B70</f>
        <v>Individuální položky</v>
      </c>
    </row>
    <row r="71" customFormat="false" ht="35.05" hidden="false" customHeight="true" outlineLevel="0" collapsed="false">
      <c r="B71" s="132" t="s">
        <v>70</v>
      </c>
      <c r="C71" s="132"/>
      <c r="D71" s="132"/>
      <c r="E71" s="132"/>
      <c r="F71" s="132"/>
      <c r="G71" s="132"/>
      <c r="H71" s="132"/>
      <c r="I71" s="132"/>
      <c r="J71" s="132"/>
      <c r="AZ71" s="133" t="str">
        <f aca="false">B71</f>
        <v>Položky soupisu prací, které cenová soustava neobsahuje, jsou označeny popisem „vlastní“. Pro tyto položky jsou cenové a technické podmínky definovány jejich popisem, případně odkazem na konkrétní část příslušné dokumentace.</v>
      </c>
    </row>
    <row r="73" customFormat="false" ht="12.75" hidden="false" customHeight="true" outlineLevel="0" collapsed="false">
      <c r="B73" s="132" t="s">
        <v>71</v>
      </c>
      <c r="C73" s="132"/>
      <c r="D73" s="132"/>
      <c r="E73" s="132"/>
      <c r="F73" s="132"/>
      <c r="G73" s="132"/>
      <c r="H73" s="132"/>
      <c r="I73" s="132"/>
      <c r="J73" s="132"/>
      <c r="AZ73" s="133" t="str">
        <f aca="false">B73</f>
        <v>        Závaznost a změna soupisu</v>
      </c>
    </row>
    <row r="75" customFormat="false" ht="12.75" hidden="false" customHeight="true" outlineLevel="0" collapsed="false">
      <c r="B75" s="132" t="s">
        <v>72</v>
      </c>
      <c r="C75" s="132"/>
      <c r="D75" s="132"/>
      <c r="E75" s="132"/>
      <c r="F75" s="132"/>
      <c r="G75" s="132"/>
      <c r="H75" s="132"/>
      <c r="I75" s="132"/>
      <c r="J75" s="132"/>
      <c r="AZ75" s="133" t="str">
        <f aca="false">B75</f>
        <v>        Závaznost soupisu</v>
      </c>
    </row>
    <row r="76" customFormat="false" ht="35.05" hidden="false" customHeight="true" outlineLevel="0" collapsed="false">
      <c r="B76" s="132" t="s">
        <v>73</v>
      </c>
      <c r="C76" s="132"/>
      <c r="D76" s="132"/>
      <c r="E76" s="132"/>
      <c r="F76" s="132"/>
      <c r="G76" s="132"/>
      <c r="H76" s="132"/>
      <c r="I76" s="132"/>
      <c r="J76" s="132"/>
      <c r="AZ76" s="133" t="str">
        <f aca="false">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customFormat="false" ht="12.75" hidden="false" customHeight="true" outlineLevel="0" collapsed="false">
      <c r="B78" s="132" t="s">
        <v>74</v>
      </c>
      <c r="C78" s="132"/>
      <c r="D78" s="132"/>
      <c r="E78" s="132"/>
      <c r="F78" s="132"/>
      <c r="G78" s="132"/>
      <c r="H78" s="132"/>
      <c r="I78" s="132"/>
      <c r="J78" s="132"/>
      <c r="AZ78" s="133" t="str">
        <f aca="false">B78</f>
        <v>        Zvláštní podmínky pro stanovení nabídkové ceny</v>
      </c>
    </row>
    <row r="80" customFormat="false" ht="12.75" hidden="false" customHeight="true" outlineLevel="0" collapsed="false">
      <c r="B80" s="132" t="s">
        <v>75</v>
      </c>
      <c r="C80" s="132"/>
      <c r="D80" s="132"/>
      <c r="E80" s="132"/>
      <c r="F80" s="132"/>
      <c r="G80" s="132"/>
      <c r="H80" s="132"/>
      <c r="I80" s="132"/>
      <c r="J80" s="132"/>
      <c r="AZ80" s="133" t="str">
        <f aca="false">B80</f>
        <v>        Přeprava vybouraných hmot, suti a vytěžené zeminy</v>
      </c>
    </row>
    <row r="81" customFormat="false" ht="68.65" hidden="false" customHeight="true" outlineLevel="0" collapsed="false">
      <c r="B81" s="132" t="s">
        <v>76</v>
      </c>
      <c r="C81" s="132"/>
      <c r="D81" s="132"/>
      <c r="E81" s="132"/>
      <c r="F81" s="132"/>
      <c r="G81" s="132"/>
      <c r="H81" s="132"/>
      <c r="I81" s="132"/>
      <c r="J81" s="132"/>
      <c r="AZ81" s="133" t="str">
        <f aca="false">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customFormat="false" ht="12.75" hidden="false" customHeight="true" outlineLevel="0" collapsed="false">
      <c r="B83" s="132" t="s">
        <v>77</v>
      </c>
      <c r="C83" s="132"/>
      <c r="D83" s="132"/>
      <c r="E83" s="132"/>
      <c r="F83" s="132"/>
      <c r="G83" s="132"/>
      <c r="H83" s="132"/>
      <c r="I83" s="132"/>
      <c r="J83" s="132"/>
      <c r="AZ83" s="133" t="str">
        <f aca="false">B83</f>
        <v>        Vnitrostaveništní přesun stavebního materiálu</v>
      </c>
    </row>
    <row r="84" customFormat="false" ht="46.25" hidden="false" customHeight="true" outlineLevel="0" collapsed="false">
      <c r="B84" s="132" t="s">
        <v>78</v>
      </c>
      <c r="C84" s="132"/>
      <c r="D84" s="132"/>
      <c r="E84" s="132"/>
      <c r="F84" s="132"/>
      <c r="G84" s="132"/>
      <c r="H84" s="132"/>
      <c r="I84" s="132"/>
      <c r="J84" s="132"/>
      <c r="AZ84" s="133" t="str">
        <f aca="false">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customFormat="false" ht="46.25" hidden="false" customHeight="true" outlineLevel="0" collapsed="false">
      <c r="B85" s="132" t="s">
        <v>79</v>
      </c>
      <c r="C85" s="132"/>
      <c r="D85" s="132"/>
      <c r="E85" s="132"/>
      <c r="F85" s="132"/>
      <c r="G85" s="132"/>
      <c r="H85" s="132"/>
      <c r="I85" s="132"/>
      <c r="J85" s="132"/>
      <c r="AZ85" s="133" t="str">
        <f aca="false">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customFormat="false" ht="12.75" hidden="false" customHeight="true" outlineLevel="0" collapsed="false">
      <c r="B87" s="132" t="s">
        <v>80</v>
      </c>
      <c r="C87" s="132"/>
      <c r="D87" s="132"/>
      <c r="E87" s="132"/>
      <c r="F87" s="132"/>
      <c r="G87" s="132"/>
      <c r="H87" s="132"/>
      <c r="I87" s="132"/>
      <c r="J87" s="132"/>
      <c r="AZ87" s="133" t="str">
        <f aca="false">B87</f>
        <v>        Příplatky za ztížené podmínky prací</v>
      </c>
    </row>
    <row r="88" customFormat="false" ht="23.85" hidden="false" customHeight="true" outlineLevel="0" collapsed="false">
      <c r="B88" s="132" t="s">
        <v>81</v>
      </c>
      <c r="C88" s="132"/>
      <c r="D88" s="132"/>
      <c r="E88" s="132"/>
      <c r="F88" s="132"/>
      <c r="G88" s="132"/>
      <c r="H88" s="132"/>
      <c r="I88" s="132"/>
      <c r="J88" s="132"/>
      <c r="AZ88" s="133" t="str">
        <f aca="false">B88</f>
        <v>Pokud soupis položku příplatku za ztížené podmínky obsahuje, je dodavatel povinen ji ocenit bez ohledu na to, že tento příplatek dodavatel standardně neuplatňuje.</v>
      </c>
    </row>
    <row r="90" customFormat="false" ht="12.75" hidden="false" customHeight="true" outlineLevel="0" collapsed="false">
      <c r="B90" s="132" t="s">
        <v>82</v>
      </c>
      <c r="C90" s="132"/>
      <c r="D90" s="132"/>
      <c r="E90" s="132"/>
      <c r="F90" s="132"/>
      <c r="G90" s="132"/>
      <c r="H90" s="132"/>
      <c r="I90" s="132"/>
      <c r="J90" s="132"/>
      <c r="AZ90" s="133" t="str">
        <f aca="false">B90</f>
        <v>        Vedlejší a ostatní náklady</v>
      </c>
    </row>
    <row r="91" customFormat="false" ht="23.85" hidden="false" customHeight="true" outlineLevel="0" collapsed="false">
      <c r="B91" s="132" t="s">
        <v>83</v>
      </c>
      <c r="C91" s="132"/>
      <c r="D91" s="132"/>
      <c r="E91" s="132"/>
      <c r="F91" s="132"/>
      <c r="G91" s="132"/>
      <c r="H91" s="132"/>
      <c r="I91" s="132"/>
      <c r="J91" s="132"/>
      <c r="AZ91" s="133" t="str">
        <f aca="false">B91</f>
        <v>Tyto náklady jsou popsány v samostatném soupisu stavebních prací, dodávek a služeb s tím, že dodavatel je povinen v rámci těchto nákladů ocenit všechny definované náklady souhrnně pro celou stavbu.</v>
      </c>
    </row>
    <row r="95" customFormat="false" ht="12.75" hidden="false" customHeight="true" outlineLevel="0" collapsed="false">
      <c r="B95" s="132" t="s">
        <v>84</v>
      </c>
      <c r="C95" s="132"/>
      <c r="D95" s="132"/>
      <c r="E95" s="132"/>
      <c r="F95" s="132"/>
      <c r="G95" s="132"/>
      <c r="H95" s="132"/>
      <c r="I95" s="132"/>
      <c r="J95" s="132"/>
      <c r="AZ95" s="133" t="str">
        <f aca="false">B95</f>
        <v>2. SPECIFICKÉ PODMÍNKY PRO ZPRACOVÁNÍ NABÍDKOVÉ CENY</v>
      </c>
    </row>
    <row r="97" customFormat="false" ht="12.75" hidden="false" customHeight="true" outlineLevel="0" collapsed="false">
      <c r="B97" s="132" t="s">
        <v>85</v>
      </c>
      <c r="C97" s="132"/>
      <c r="D97" s="132"/>
      <c r="E97" s="132"/>
      <c r="F97" s="132"/>
      <c r="G97" s="132"/>
      <c r="H97" s="132"/>
      <c r="I97" s="132"/>
      <c r="J97" s="132"/>
      <c r="AZ97" s="133" t="str">
        <f aca="false">B97</f>
        <v>Zde doplní zpracovatel soupisu  případná specifika týkající se konkrétní zakázky.</v>
      </c>
    </row>
    <row r="100" customFormat="false" ht="12.75" hidden="false" customHeight="true" outlineLevel="0" collapsed="false">
      <c r="B100" s="132" t="s">
        <v>86</v>
      </c>
      <c r="C100" s="132"/>
      <c r="D100" s="132"/>
      <c r="E100" s="132"/>
      <c r="F100" s="132"/>
      <c r="G100" s="132"/>
      <c r="H100" s="132"/>
      <c r="I100" s="132"/>
      <c r="J100" s="132"/>
      <c r="AZ100" s="133" t="str">
        <f aca="false">B100</f>
        <v>3. ELEKTRONICKÁ PODOBA SOUPISU</v>
      </c>
    </row>
    <row r="102" customFormat="false" ht="12.75" hidden="false" customHeight="true" outlineLevel="0" collapsed="false">
      <c r="B102" s="132" t="s">
        <v>87</v>
      </c>
      <c r="C102" s="132"/>
      <c r="D102" s="132"/>
      <c r="E102" s="132"/>
      <c r="F102" s="132"/>
      <c r="G102" s="132"/>
      <c r="H102" s="132"/>
      <c r="I102" s="132"/>
      <c r="J102" s="132"/>
      <c r="AZ102" s="133" t="str">
        <f aca="false">B102</f>
        <v>        Elektronická podoba soupisu</v>
      </c>
    </row>
    <row r="103" customFormat="false" ht="23.85" hidden="false" customHeight="true" outlineLevel="0" collapsed="false">
      <c r="B103" s="132" t="s">
        <v>88</v>
      </c>
      <c r="C103" s="132"/>
      <c r="D103" s="132"/>
      <c r="E103" s="132"/>
      <c r="F103" s="132"/>
      <c r="G103" s="132"/>
      <c r="H103" s="132"/>
      <c r="I103" s="132"/>
      <c r="J103" s="132"/>
      <c r="AZ103" s="133" t="str">
        <f aca="false">B103</f>
        <v>V souladu se zákonem jsou předložené soupisy zpracovány i v elektronické podobě.  Elektronickou podobou soupisu stavebních prací, dodávek a služeb je formát MS EXCEL.</v>
      </c>
    </row>
    <row r="104" customFormat="false" ht="12.75" hidden="false" customHeight="true" outlineLevel="0" collapsed="false">
      <c r="B104" s="132" t="s">
        <v>89</v>
      </c>
      <c r="C104" s="132"/>
      <c r="D104" s="132"/>
      <c r="E104" s="132"/>
      <c r="F104" s="132"/>
      <c r="G104" s="132"/>
      <c r="H104" s="132"/>
      <c r="I104" s="132"/>
      <c r="J104" s="132"/>
      <c r="AZ104" s="133" t="str">
        <f aca="false">B104</f>
        <v>Popis formátu soupisu odpovídá svou strukturou vzorovému soupisu volně dostupnému na internetové adrese:</v>
      </c>
    </row>
    <row r="106" customFormat="false" ht="12.75" hidden="false" customHeight="true" outlineLevel="0" collapsed="false">
      <c r="B106" s="132" t="s">
        <v>90</v>
      </c>
      <c r="C106" s="132"/>
      <c r="D106" s="132"/>
      <c r="E106" s="132"/>
      <c r="F106" s="132"/>
      <c r="G106" s="132"/>
      <c r="H106" s="132"/>
      <c r="I106" s="132"/>
      <c r="J106" s="132"/>
      <c r="AZ106" s="133" t="str">
        <f aca="false">B106</f>
        <v>www.stavebnionline.cz/soupis</v>
      </c>
    </row>
    <row r="108" customFormat="false" ht="12.75" hidden="false" customHeight="true" outlineLevel="0" collapsed="false">
      <c r="B108" s="132" t="s">
        <v>91</v>
      </c>
      <c r="C108" s="132"/>
      <c r="D108" s="132"/>
      <c r="E108" s="132"/>
      <c r="F108" s="132"/>
      <c r="G108" s="132"/>
      <c r="H108" s="132"/>
      <c r="I108" s="132"/>
      <c r="J108" s="132"/>
      <c r="AZ108" s="133" t="str">
        <f aca="false">B108</f>
        <v>        Zpracování elektronické podoby soupisu</v>
      </c>
    </row>
    <row r="109" customFormat="false" ht="46.25" hidden="false" customHeight="true" outlineLevel="0" collapsed="false">
      <c r="B109" s="132" t="s">
        <v>92</v>
      </c>
      <c r="C109" s="132"/>
      <c r="D109" s="132"/>
      <c r="E109" s="132"/>
      <c r="F109" s="132"/>
      <c r="G109" s="132"/>
      <c r="H109" s="132"/>
      <c r="I109" s="132"/>
      <c r="J109" s="132"/>
      <c r="AZ109" s="133" t="str">
        <f aca="false">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customFormat="false" ht="12.75" hidden="false" customHeight="true" outlineLevel="0" collapsed="false">
      <c r="B111" s="132" t="s">
        <v>93</v>
      </c>
      <c r="C111" s="132"/>
      <c r="D111" s="132"/>
      <c r="E111" s="132"/>
      <c r="F111" s="132"/>
      <c r="G111" s="132"/>
      <c r="H111" s="132"/>
      <c r="I111" s="132"/>
      <c r="J111" s="132"/>
      <c r="AZ111" s="133" t="str">
        <f aca="false">B111</f>
        <v>        Jiný formát soupisu</v>
      </c>
    </row>
    <row r="112" customFormat="false" ht="35.05" hidden="false" customHeight="true" outlineLevel="0" collapsed="false">
      <c r="B112" s="132" t="s">
        <v>94</v>
      </c>
      <c r="C112" s="132"/>
      <c r="D112" s="132"/>
      <c r="E112" s="132"/>
      <c r="F112" s="132"/>
      <c r="G112" s="132"/>
      <c r="H112" s="132"/>
      <c r="I112" s="132"/>
      <c r="J112" s="132"/>
      <c r="AZ112" s="133" t="str">
        <f aca="false">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customFormat="false" ht="12.75" hidden="false" customHeight="true" outlineLevel="0" collapsed="false">
      <c r="B114" s="132" t="s">
        <v>95</v>
      </c>
      <c r="C114" s="132"/>
      <c r="D114" s="132"/>
      <c r="E114" s="132"/>
      <c r="F114" s="132"/>
      <c r="G114" s="132"/>
      <c r="H114" s="132"/>
      <c r="I114" s="132"/>
      <c r="J114" s="132"/>
      <c r="AZ114" s="133" t="str">
        <f aca="false">B114</f>
        <v>        Závěrečné ustanovení</v>
      </c>
    </row>
    <row r="115" customFormat="false" ht="12.75" hidden="false" customHeight="true" outlineLevel="0" collapsed="false">
      <c r="B115" s="132" t="s">
        <v>96</v>
      </c>
      <c r="C115" s="132"/>
      <c r="D115" s="132"/>
      <c r="E115" s="132"/>
      <c r="F115" s="132"/>
      <c r="G115" s="132"/>
      <c r="H115" s="132"/>
      <c r="I115" s="132"/>
      <c r="J115" s="132"/>
      <c r="AZ115" s="133" t="str">
        <f aca="false">B115</f>
        <v>Ostatní podmínky vztahující se ke zpracování nabídkové ceny jsou uvedeny v zadávací dokumentaci.</v>
      </c>
    </row>
    <row r="116" customFormat="false" ht="12.75" hidden="false" customHeight="false" outlineLevel="0" collapsed="false">
      <c r="A116" s="0" t="s">
        <v>97</v>
      </c>
      <c r="B116" s="0" t="s">
        <v>98</v>
      </c>
    </row>
    <row r="117" customFormat="false" ht="12.75" hidden="false" customHeight="false" outlineLevel="0" collapsed="false">
      <c r="A117" s="0" t="s">
        <v>99</v>
      </c>
      <c r="B117" s="0" t="s">
        <v>100</v>
      </c>
    </row>
    <row r="120" customFormat="false" ht="15" hidden="false" customHeight="false" outlineLevel="0" collapsed="false">
      <c r="B120" s="134" t="s">
        <v>101</v>
      </c>
    </row>
    <row r="122" customFormat="false" ht="25.5" hidden="false" customHeight="true" outlineLevel="0" collapsed="false">
      <c r="A122" s="135"/>
      <c r="B122" s="136" t="s">
        <v>44</v>
      </c>
      <c r="C122" s="136" t="s">
        <v>45</v>
      </c>
      <c r="D122" s="137"/>
      <c r="E122" s="137"/>
      <c r="F122" s="138" t="s">
        <v>102</v>
      </c>
      <c r="G122" s="138"/>
      <c r="H122" s="138"/>
      <c r="I122" s="138" t="s">
        <v>20</v>
      </c>
      <c r="J122" s="138" t="s">
        <v>30</v>
      </c>
    </row>
    <row r="123" customFormat="false" ht="36.75" hidden="false" customHeight="true" outlineLevel="0" collapsed="false">
      <c r="A123" s="139"/>
      <c r="B123" s="140" t="s">
        <v>103</v>
      </c>
      <c r="C123" s="141" t="s">
        <v>104</v>
      </c>
      <c r="D123" s="141"/>
      <c r="E123" s="141"/>
      <c r="F123" s="142" t="s">
        <v>21</v>
      </c>
      <c r="G123" s="143"/>
      <c r="H123" s="143"/>
      <c r="I123" s="143" t="n">
        <f aca="false">'SO 01 202411001 Pol'!G8</f>
        <v>0</v>
      </c>
      <c r="J123" s="144" t="str">
        <f aca="false">IF(I134=0,"",I123/I134*100)</f>
        <v/>
      </c>
    </row>
    <row r="124" customFormat="false" ht="36.75" hidden="false" customHeight="true" outlineLevel="0" collapsed="false">
      <c r="A124" s="139"/>
      <c r="B124" s="140" t="s">
        <v>105</v>
      </c>
      <c r="C124" s="141" t="s">
        <v>106</v>
      </c>
      <c r="D124" s="141"/>
      <c r="E124" s="141"/>
      <c r="F124" s="142" t="s">
        <v>21</v>
      </c>
      <c r="G124" s="143"/>
      <c r="H124" s="143"/>
      <c r="I124" s="143" t="n">
        <f aca="false">'SO 01 202411001 Pol'!G13</f>
        <v>0</v>
      </c>
      <c r="J124" s="144" t="str">
        <f aca="false">IF(I134=0,"",I124/I134*100)</f>
        <v/>
      </c>
    </row>
    <row r="125" customFormat="false" ht="36.75" hidden="false" customHeight="true" outlineLevel="0" collapsed="false">
      <c r="A125" s="139"/>
      <c r="B125" s="140" t="s">
        <v>107</v>
      </c>
      <c r="C125" s="141" t="s">
        <v>108</v>
      </c>
      <c r="D125" s="141"/>
      <c r="E125" s="141"/>
      <c r="F125" s="142" t="s">
        <v>21</v>
      </c>
      <c r="G125" s="143"/>
      <c r="H125" s="143"/>
      <c r="I125" s="143" t="n">
        <f aca="false">'SO 01 202411001 Pol'!G85</f>
        <v>0</v>
      </c>
      <c r="J125" s="144" t="str">
        <f aca="false">IF(I134=0,"",I125/I134*100)</f>
        <v/>
      </c>
    </row>
    <row r="126" customFormat="false" ht="36.75" hidden="false" customHeight="true" outlineLevel="0" collapsed="false">
      <c r="A126" s="139"/>
      <c r="B126" s="140" t="s">
        <v>109</v>
      </c>
      <c r="C126" s="141" t="s">
        <v>110</v>
      </c>
      <c r="D126" s="141"/>
      <c r="E126" s="141"/>
      <c r="F126" s="142" t="s">
        <v>21</v>
      </c>
      <c r="G126" s="143"/>
      <c r="H126" s="143"/>
      <c r="I126" s="143" t="n">
        <f aca="false">'SO 01 202411001 Pol'!G138</f>
        <v>0</v>
      </c>
      <c r="J126" s="144" t="str">
        <f aca="false">IF(I134=0,"",I126/I134*100)</f>
        <v/>
      </c>
    </row>
    <row r="127" customFormat="false" ht="36.75" hidden="false" customHeight="true" outlineLevel="0" collapsed="false">
      <c r="A127" s="139"/>
      <c r="B127" s="140" t="s">
        <v>111</v>
      </c>
      <c r="C127" s="141" t="s">
        <v>112</v>
      </c>
      <c r="D127" s="141"/>
      <c r="E127" s="141"/>
      <c r="F127" s="142" t="s">
        <v>21</v>
      </c>
      <c r="G127" s="143"/>
      <c r="H127" s="143"/>
      <c r="I127" s="143" t="n">
        <f aca="false">'SO 01 202411001 Pol'!G176</f>
        <v>0</v>
      </c>
      <c r="J127" s="144" t="str">
        <f aca="false">IF(I134=0,"",I127/I134*100)</f>
        <v/>
      </c>
    </row>
    <row r="128" customFormat="false" ht="36.75" hidden="false" customHeight="true" outlineLevel="0" collapsed="false">
      <c r="A128" s="139"/>
      <c r="B128" s="140" t="s">
        <v>113</v>
      </c>
      <c r="C128" s="141" t="s">
        <v>114</v>
      </c>
      <c r="D128" s="141"/>
      <c r="E128" s="141"/>
      <c r="F128" s="142" t="s">
        <v>21</v>
      </c>
      <c r="G128" s="143"/>
      <c r="H128" s="143"/>
      <c r="I128" s="143" t="n">
        <f aca="false">'SO 01 202411001 Pol'!G190</f>
        <v>0</v>
      </c>
      <c r="J128" s="144" t="str">
        <f aca="false">IF(I134=0,"",I128/I134*100)</f>
        <v/>
      </c>
    </row>
    <row r="129" customFormat="false" ht="36.75" hidden="false" customHeight="true" outlineLevel="0" collapsed="false">
      <c r="A129" s="139"/>
      <c r="B129" s="140" t="s">
        <v>115</v>
      </c>
      <c r="C129" s="141" t="s">
        <v>116</v>
      </c>
      <c r="D129" s="141"/>
      <c r="E129" s="141"/>
      <c r="F129" s="142" t="s">
        <v>22</v>
      </c>
      <c r="G129" s="143"/>
      <c r="H129" s="143"/>
      <c r="I129" s="143" t="n">
        <f aca="false">'SO 01 202411001 Pol'!G192</f>
        <v>0</v>
      </c>
      <c r="J129" s="144" t="str">
        <f aca="false">IF(I134=0,"",I129/I134*100)</f>
        <v/>
      </c>
    </row>
    <row r="130" customFormat="false" ht="36.75" hidden="false" customHeight="true" outlineLevel="0" collapsed="false">
      <c r="A130" s="139"/>
      <c r="B130" s="140" t="s">
        <v>117</v>
      </c>
      <c r="C130" s="141" t="s">
        <v>118</v>
      </c>
      <c r="D130" s="141"/>
      <c r="E130" s="141"/>
      <c r="F130" s="142" t="s">
        <v>22</v>
      </c>
      <c r="G130" s="143"/>
      <c r="H130" s="143"/>
      <c r="I130" s="143" t="n">
        <f aca="false">'SO 01 202411001 Pol'!G194</f>
        <v>0</v>
      </c>
      <c r="J130" s="144" t="str">
        <f aca="false">IF(I134=0,"",I130/I134*100)</f>
        <v/>
      </c>
    </row>
    <row r="131" customFormat="false" ht="36.75" hidden="false" customHeight="true" outlineLevel="0" collapsed="false">
      <c r="A131" s="139"/>
      <c r="B131" s="140" t="s">
        <v>119</v>
      </c>
      <c r="C131" s="141" t="s">
        <v>120</v>
      </c>
      <c r="D131" s="141"/>
      <c r="E131" s="141"/>
      <c r="F131" s="142" t="s">
        <v>121</v>
      </c>
      <c r="G131" s="143"/>
      <c r="H131" s="143"/>
      <c r="I131" s="143" t="n">
        <f aca="false">'SO 01 202411001 Pol'!G197</f>
        <v>0</v>
      </c>
      <c r="J131" s="144" t="str">
        <f aca="false">IF(I134=0,"",I131/I134*100)</f>
        <v/>
      </c>
    </row>
    <row r="132" customFormat="false" ht="36.75" hidden="false" customHeight="true" outlineLevel="0" collapsed="false">
      <c r="A132" s="139"/>
      <c r="B132" s="140" t="s">
        <v>24</v>
      </c>
      <c r="C132" s="141" t="s">
        <v>25</v>
      </c>
      <c r="D132" s="141"/>
      <c r="E132" s="141"/>
      <c r="F132" s="142" t="s">
        <v>24</v>
      </c>
      <c r="G132" s="143"/>
      <c r="H132" s="143"/>
      <c r="I132" s="143" t="n">
        <f aca="false">'SO 01 202411001 Pol'!G209</f>
        <v>0</v>
      </c>
      <c r="J132" s="144" t="str">
        <f aca="false">IF(I134=0,"",I132/I134*100)</f>
        <v/>
      </c>
    </row>
    <row r="133" customFormat="false" ht="36.75" hidden="false" customHeight="true" outlineLevel="0" collapsed="false">
      <c r="A133" s="139"/>
      <c r="B133" s="140" t="s">
        <v>26</v>
      </c>
      <c r="C133" s="141" t="s">
        <v>27</v>
      </c>
      <c r="D133" s="141"/>
      <c r="E133" s="141"/>
      <c r="F133" s="142" t="s">
        <v>26</v>
      </c>
      <c r="G133" s="143"/>
      <c r="H133" s="143"/>
      <c r="I133" s="143" t="n">
        <f aca="false">'SO 01 202411001 Pol'!G218</f>
        <v>0</v>
      </c>
      <c r="J133" s="144" t="str">
        <f aca="false">IF(I134=0,"",I133/I134*100)</f>
        <v/>
      </c>
    </row>
    <row r="134" customFormat="false" ht="25.5" hidden="false" customHeight="true" outlineLevel="0" collapsed="false">
      <c r="A134" s="145"/>
      <c r="B134" s="146" t="s">
        <v>47</v>
      </c>
      <c r="C134" s="146"/>
      <c r="D134" s="147"/>
      <c r="E134" s="147"/>
      <c r="F134" s="148"/>
      <c r="G134" s="149"/>
      <c r="H134" s="149"/>
      <c r="I134" s="149" t="n">
        <f aca="false">SUM(I123:I133)</f>
        <v>0</v>
      </c>
      <c r="J134" s="150" t="n">
        <f aca="false">SUM(J123:J133)</f>
        <v>0</v>
      </c>
    </row>
    <row r="135" customFormat="false" ht="12.75" hidden="false" customHeight="false" outlineLevel="0" collapsed="false">
      <c r="F135" s="151"/>
      <c r="G135" s="151"/>
      <c r="H135" s="151"/>
      <c r="I135" s="151"/>
      <c r="J135" s="152"/>
    </row>
    <row r="136" customFormat="false" ht="12.75" hidden="false" customHeight="false" outlineLevel="0" collapsed="false">
      <c r="F136" s="151"/>
      <c r="G136" s="151"/>
      <c r="H136" s="151"/>
      <c r="I136" s="151"/>
      <c r="J136" s="152"/>
    </row>
    <row r="137" customFormat="false" ht="12.75" hidden="false" customHeight="false" outlineLevel="0" collapsed="false">
      <c r="F137" s="151"/>
      <c r="G137" s="151"/>
      <c r="H137" s="151"/>
      <c r="I137" s="151"/>
      <c r="J137" s="152"/>
    </row>
  </sheetData>
  <mergeCells count="100">
    <mergeCell ref="B1:J1"/>
    <mergeCell ref="E2:J2"/>
    <mergeCell ref="E3:J3"/>
    <mergeCell ref="E4:J4"/>
    <mergeCell ref="D5:G5"/>
    <mergeCell ref="D6:G6"/>
    <mergeCell ref="E7:G7"/>
    <mergeCell ref="D11:G11"/>
    <mergeCell ref="D12:G12"/>
    <mergeCell ref="E13:G13"/>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G23:I23"/>
    <mergeCell ref="G24:I24"/>
    <mergeCell ref="G25:I25"/>
    <mergeCell ref="G26:I26"/>
    <mergeCell ref="G27:I27"/>
    <mergeCell ref="G28:I28"/>
    <mergeCell ref="G29:I29"/>
    <mergeCell ref="D34:E34"/>
    <mergeCell ref="G34:I34"/>
    <mergeCell ref="D35:E35"/>
    <mergeCell ref="C39:E39"/>
    <mergeCell ref="C40:E40"/>
    <mergeCell ref="C41:E41"/>
    <mergeCell ref="B42:E42"/>
    <mergeCell ref="B45:J45"/>
    <mergeCell ref="B47:J47"/>
    <mergeCell ref="B49:J49"/>
    <mergeCell ref="B50:J50"/>
    <mergeCell ref="B52:J52"/>
    <mergeCell ref="B55:J55"/>
    <mergeCell ref="B56:J56"/>
    <mergeCell ref="B57:J57"/>
    <mergeCell ref="B58:J58"/>
    <mergeCell ref="B59:J59"/>
    <mergeCell ref="B60:J60"/>
    <mergeCell ref="B62:J62"/>
    <mergeCell ref="B64:J64"/>
    <mergeCell ref="B65:J65"/>
    <mergeCell ref="B67:J67"/>
    <mergeCell ref="B68:J68"/>
    <mergeCell ref="B70:J70"/>
    <mergeCell ref="B71:J71"/>
    <mergeCell ref="B73:J73"/>
    <mergeCell ref="B75:J75"/>
    <mergeCell ref="B76:J76"/>
    <mergeCell ref="B78:J78"/>
    <mergeCell ref="B80:J80"/>
    <mergeCell ref="B81:J81"/>
    <mergeCell ref="B83:J83"/>
    <mergeCell ref="B84:J84"/>
    <mergeCell ref="B85:J85"/>
    <mergeCell ref="B87:J87"/>
    <mergeCell ref="B88:J88"/>
    <mergeCell ref="B90:J90"/>
    <mergeCell ref="B91:J91"/>
    <mergeCell ref="B95:J95"/>
    <mergeCell ref="B97:J97"/>
    <mergeCell ref="B100:J100"/>
    <mergeCell ref="B102:J102"/>
    <mergeCell ref="B103:J103"/>
    <mergeCell ref="B104:J104"/>
    <mergeCell ref="B106:J106"/>
    <mergeCell ref="B108:J108"/>
    <mergeCell ref="B109:J109"/>
    <mergeCell ref="B111:J111"/>
    <mergeCell ref="B112:J112"/>
    <mergeCell ref="B114:J114"/>
    <mergeCell ref="B115:J115"/>
    <mergeCell ref="C123:E123"/>
    <mergeCell ref="C124:E124"/>
    <mergeCell ref="C125:E125"/>
    <mergeCell ref="C126:E126"/>
    <mergeCell ref="C127:E127"/>
    <mergeCell ref="C128:E128"/>
    <mergeCell ref="C129:E129"/>
    <mergeCell ref="C130:E130"/>
    <mergeCell ref="C131:E131"/>
    <mergeCell ref="C132:E132"/>
    <mergeCell ref="C133:E133"/>
  </mergeCells>
  <printOptions headings="false" gridLines="false" gridLinesSet="true" horizontalCentered="false" verticalCentered="false"/>
  <pageMargins left="0.39375" right="0.196527777777778" top="0.590277777777778" bottom="0.393055555555556" header="0.511811023622047" footer="0.196527777777778"/>
  <pageSetup paperSize="9" scale="100" fitToWidth="1" fitToHeight="1" pageOrder="downThenOver" orientation="portrait" blackAndWhite="false" draft="false" cellComments="none" horizontalDpi="300" verticalDpi="300" copies="1"/>
  <headerFooter differentFirst="false" differentOddEven="false">
    <oddHeader/>
    <oddFooter>&amp;L&amp;9Zpracováno programem BUILDpower S,  © RTS, a.s.&amp;R&amp;9Stránka &amp;P z &amp;N</oddFooter>
  </headerFooter>
  <rowBreaks count="2" manualBreakCount="2">
    <brk id="36" man="true" max="16383" min="0"/>
    <brk id="117" man="true" max="16383" min="0"/>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9966"/>
    <pageSetUpPr fitToPage="false"/>
  </sheetPr>
  <dimension ref="A1:G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I8" activeCellId="0" sqref="I8"/>
    </sheetView>
  </sheetViews>
  <sheetFormatPr defaultColWidth="9.1484375" defaultRowHeight="12.75" zeroHeight="false" outlineLevelRow="0" outlineLevelCol="0"/>
  <cols>
    <col collapsed="false" customWidth="true" hidden="false" outlineLevel="0" max="1" min="1" style="153" width="4.29"/>
    <col collapsed="false" customWidth="true" hidden="false" outlineLevel="0" max="2" min="2" style="153" width="14.42"/>
    <col collapsed="false" customWidth="true" hidden="false" outlineLevel="0" max="3" min="3" style="153" width="38.29"/>
    <col collapsed="false" customWidth="true" hidden="false" outlineLevel="0" max="4" min="4" style="153" width="4.57"/>
    <col collapsed="false" customWidth="true" hidden="false" outlineLevel="0" max="5" min="5" style="153" width="10.57"/>
    <col collapsed="false" customWidth="true" hidden="false" outlineLevel="0" max="6" min="6" style="153" width="9.86"/>
    <col collapsed="false" customWidth="true" hidden="false" outlineLevel="0" max="7" min="7" style="153" width="12.71"/>
    <col collapsed="false" customWidth="false" hidden="false" outlineLevel="0" max="16384" min="8" style="153" width="9.14"/>
  </cols>
  <sheetData>
    <row r="1" customFormat="false" ht="15" hidden="false" customHeight="false" outlineLevel="0" collapsed="false">
      <c r="A1" s="154" t="s">
        <v>122</v>
      </c>
      <c r="B1" s="154"/>
      <c r="C1" s="154"/>
      <c r="D1" s="154"/>
      <c r="E1" s="154"/>
      <c r="F1" s="154"/>
      <c r="G1" s="154"/>
    </row>
    <row r="2" customFormat="false" ht="24.75" hidden="false" customHeight="true" outlineLevel="0" collapsed="false">
      <c r="A2" s="155" t="s">
        <v>123</v>
      </c>
      <c r="B2" s="156"/>
      <c r="C2" s="157"/>
      <c r="D2" s="157"/>
      <c r="E2" s="157"/>
      <c r="F2" s="157"/>
      <c r="G2" s="157"/>
    </row>
    <row r="3" customFormat="false" ht="24.75" hidden="false" customHeight="true" outlineLevel="0" collapsed="false">
      <c r="A3" s="155" t="s">
        <v>124</v>
      </c>
      <c r="B3" s="156"/>
      <c r="C3" s="157"/>
      <c r="D3" s="157"/>
      <c r="E3" s="157"/>
      <c r="F3" s="157"/>
      <c r="G3" s="157"/>
    </row>
    <row r="4" customFormat="false" ht="24.75" hidden="false" customHeight="true" outlineLevel="0" collapsed="false">
      <c r="A4" s="155" t="s">
        <v>125</v>
      </c>
      <c r="B4" s="156"/>
      <c r="C4" s="157"/>
      <c r="D4" s="157"/>
      <c r="E4" s="157"/>
      <c r="F4" s="157"/>
      <c r="G4" s="157"/>
    </row>
    <row r="5" customFormat="false" ht="12.75" hidden="false" customHeight="false" outlineLevel="0" collapsed="false">
      <c r="B5" s="158"/>
      <c r="C5" s="158"/>
      <c r="D5" s="159"/>
    </row>
  </sheetData>
  <mergeCells count="4">
    <mergeCell ref="A1:G1"/>
    <mergeCell ref="C2:G2"/>
    <mergeCell ref="C3:G3"/>
    <mergeCell ref="C4:G4"/>
  </mergeCells>
  <printOptions headings="false" gridLines="false" gridLinesSet="true" horizontalCentered="false" verticalCentered="false"/>
  <pageMargins left="0.590277777777778" right="0.39375" top="0.590277777777778" bottom="0.984027777777778" header="0.511811023622047" footer="0.511805555555556"/>
  <pageSetup paperSize="9" scale="100" fitToWidth="1" fitToHeight="1" pageOrder="downThenOver" orientation="portrait" blackAndWhite="false" draft="false" cellComments="none" horizontalDpi="300" verticalDpi="300" copies="1"/>
  <headerFooter differentFirst="false" differentOddEven="false">
    <oddHead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H123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C4" activeCellId="0" sqref="C4"/>
    </sheetView>
  </sheetViews>
  <sheetFormatPr defaultColWidth="8.6796875" defaultRowHeight="12.75" zeroHeight="false" outlineLevelRow="3" outlineLevelCol="0"/>
  <cols>
    <col collapsed="false" customWidth="true" hidden="false" outlineLevel="0" max="1" min="1" style="0" width="3.42"/>
    <col collapsed="false" customWidth="true" hidden="false" outlineLevel="0" max="2" min="2" style="160" width="12.57"/>
    <col collapsed="false" customWidth="true" hidden="false" outlineLevel="0" max="3" min="3" style="160" width="38.29"/>
    <col collapsed="false" customWidth="true" hidden="false" outlineLevel="0" max="4" min="4" style="0" width="4.86"/>
    <col collapsed="false" customWidth="true" hidden="false" outlineLevel="0" max="5" min="5" style="0" width="10.57"/>
    <col collapsed="false" customWidth="true" hidden="false" outlineLevel="0" max="6" min="6" style="0" width="9.86"/>
    <col collapsed="false" customWidth="true" hidden="false" outlineLevel="0" max="7" min="7" style="0" width="12.71"/>
    <col collapsed="false" customWidth="true" hidden="true" outlineLevel="0" max="13" min="8" style="0" width="11.53"/>
    <col collapsed="false" customWidth="true" hidden="true" outlineLevel="0" max="18" min="18" style="0" width="11.53"/>
    <col collapsed="false" customWidth="true" hidden="true" outlineLevel="0" max="25" min="21" style="0" width="11.53"/>
    <col collapsed="false" customWidth="true" hidden="true" outlineLevel="0" max="29" min="29" style="0" width="11.53"/>
    <col collapsed="false" customWidth="true" hidden="true" outlineLevel="0" max="41" min="31" style="0" width="11.53"/>
    <col collapsed="false" customWidth="true" hidden="false" outlineLevel="0" max="53" min="53" style="0" width="73.71"/>
  </cols>
  <sheetData>
    <row r="1" customFormat="false" ht="15.75" hidden="false" customHeight="true" outlineLevel="0" collapsed="false">
      <c r="A1" s="161" t="s">
        <v>122</v>
      </c>
      <c r="B1" s="161"/>
      <c r="C1" s="161"/>
      <c r="D1" s="161"/>
      <c r="E1" s="161"/>
      <c r="F1" s="161"/>
      <c r="G1" s="161"/>
      <c r="AG1" s="0" t="s">
        <v>126</v>
      </c>
    </row>
    <row r="2" customFormat="false" ht="24.75" hidden="false" customHeight="true" outlineLevel="0" collapsed="false">
      <c r="A2" s="155" t="s">
        <v>123</v>
      </c>
      <c r="B2" s="156" t="s">
        <v>5</v>
      </c>
      <c r="C2" s="162" t="s">
        <v>6</v>
      </c>
      <c r="D2" s="162"/>
      <c r="E2" s="162"/>
      <c r="F2" s="162"/>
      <c r="G2" s="162"/>
      <c r="AG2" s="0" t="s">
        <v>127</v>
      </c>
    </row>
    <row r="3" customFormat="false" ht="24.75" hidden="false" customHeight="true" outlineLevel="0" collapsed="false">
      <c r="A3" s="155" t="s">
        <v>124</v>
      </c>
      <c r="B3" s="156" t="s">
        <v>8</v>
      </c>
      <c r="C3" s="162" t="s">
        <v>9</v>
      </c>
      <c r="D3" s="162"/>
      <c r="E3" s="162"/>
      <c r="F3" s="162"/>
      <c r="G3" s="162"/>
      <c r="AC3" s="160" t="s">
        <v>127</v>
      </c>
      <c r="AG3" s="0" t="s">
        <v>128</v>
      </c>
    </row>
    <row r="4" customFormat="false" ht="24.75" hidden="false" customHeight="true" outlineLevel="0" collapsed="false">
      <c r="A4" s="163" t="s">
        <v>125</v>
      </c>
      <c r="B4" s="164" t="s">
        <v>11</v>
      </c>
      <c r="C4" s="165" t="s">
        <v>12</v>
      </c>
      <c r="D4" s="165"/>
      <c r="E4" s="165"/>
      <c r="F4" s="165"/>
      <c r="G4" s="165"/>
      <c r="AG4" s="0" t="s">
        <v>129</v>
      </c>
    </row>
    <row r="5" customFormat="false" ht="12.75" hidden="false" customHeight="false" outlineLevel="0" collapsed="false">
      <c r="D5" s="104"/>
    </row>
    <row r="6" customFormat="false" ht="35.05" hidden="false" customHeight="false" outlineLevel="0" collapsed="false">
      <c r="A6" s="166" t="s">
        <v>130</v>
      </c>
      <c r="B6" s="167" t="s">
        <v>131</v>
      </c>
      <c r="C6" s="167" t="s">
        <v>132</v>
      </c>
      <c r="D6" s="168" t="s">
        <v>133</v>
      </c>
      <c r="E6" s="166" t="s">
        <v>134</v>
      </c>
      <c r="F6" s="169" t="s">
        <v>135</v>
      </c>
      <c r="G6" s="166" t="s">
        <v>20</v>
      </c>
      <c r="H6" s="170" t="s">
        <v>136</v>
      </c>
      <c r="I6" s="170" t="s">
        <v>137</v>
      </c>
      <c r="J6" s="170" t="s">
        <v>138</v>
      </c>
      <c r="K6" s="170" t="s">
        <v>139</v>
      </c>
      <c r="L6" s="170" t="s">
        <v>140</v>
      </c>
      <c r="M6" s="170" t="s">
        <v>141</v>
      </c>
      <c r="N6" s="170" t="s">
        <v>142</v>
      </c>
      <c r="O6" s="170" t="s">
        <v>143</v>
      </c>
      <c r="P6" s="170" t="s">
        <v>144</v>
      </c>
      <c r="Q6" s="170" t="s">
        <v>145</v>
      </c>
      <c r="R6" s="170" t="s">
        <v>146</v>
      </c>
      <c r="S6" s="170" t="s">
        <v>147</v>
      </c>
      <c r="T6" s="170" t="s">
        <v>148</v>
      </c>
      <c r="U6" s="170" t="s">
        <v>149</v>
      </c>
      <c r="V6" s="170" t="s">
        <v>150</v>
      </c>
      <c r="W6" s="170" t="s">
        <v>151</v>
      </c>
      <c r="X6" s="170" t="s">
        <v>152</v>
      </c>
      <c r="Y6" s="170" t="s">
        <v>153</v>
      </c>
    </row>
    <row r="7" customFormat="false" ht="12.75" hidden="true" customHeight="false" outlineLevel="0" collapsed="false">
      <c r="A7" s="153"/>
      <c r="B7" s="158"/>
      <c r="C7" s="158"/>
      <c r="D7" s="159"/>
      <c r="E7" s="171"/>
      <c r="F7" s="172"/>
      <c r="G7" s="172"/>
      <c r="H7" s="172"/>
      <c r="I7" s="172"/>
      <c r="J7" s="172"/>
      <c r="K7" s="172"/>
      <c r="L7" s="172"/>
      <c r="M7" s="172"/>
      <c r="N7" s="171"/>
      <c r="O7" s="171"/>
      <c r="P7" s="171"/>
      <c r="Q7" s="171"/>
      <c r="R7" s="172"/>
      <c r="S7" s="172"/>
      <c r="T7" s="172"/>
      <c r="U7" s="172"/>
      <c r="V7" s="172"/>
      <c r="W7" s="172"/>
      <c r="X7" s="172"/>
      <c r="Y7" s="172"/>
    </row>
    <row r="8" customFormat="false" ht="12.75" hidden="false" customHeight="false" outlineLevel="0" collapsed="false">
      <c r="A8" s="173" t="s">
        <v>154</v>
      </c>
      <c r="B8" s="174" t="s">
        <v>103</v>
      </c>
      <c r="C8" s="175" t="s">
        <v>104</v>
      </c>
      <c r="D8" s="176"/>
      <c r="E8" s="177"/>
      <c r="F8" s="178"/>
      <c r="G8" s="178" t="n">
        <f aca="false">SUMIF(AG9:AG12,"&lt;&gt;NOR",G9:G12)</f>
        <v>0</v>
      </c>
      <c r="H8" s="178"/>
      <c r="I8" s="178" t="n">
        <f aca="false">SUM(I9:I12)</f>
        <v>0</v>
      </c>
      <c r="J8" s="178"/>
      <c r="K8" s="178" t="n">
        <f aca="false">SUM(K9:K12)</f>
        <v>0</v>
      </c>
      <c r="L8" s="178"/>
      <c r="M8" s="178" t="n">
        <f aca="false">SUM(M9:M12)</f>
        <v>0</v>
      </c>
      <c r="N8" s="177"/>
      <c r="O8" s="177" t="n">
        <f aca="false">SUM(O9:O12)</f>
        <v>1.54</v>
      </c>
      <c r="P8" s="177"/>
      <c r="Q8" s="177" t="n">
        <f aca="false">SUM(Q9:Q12)</f>
        <v>0</v>
      </c>
      <c r="R8" s="178"/>
      <c r="S8" s="178"/>
      <c r="T8" s="179"/>
      <c r="U8" s="180"/>
      <c r="V8" s="180" t="n">
        <f aca="false">SUM(V9:V12)</f>
        <v>0</v>
      </c>
      <c r="W8" s="180"/>
      <c r="X8" s="180"/>
      <c r="Y8" s="180"/>
      <c r="AG8" s="0" t="s">
        <v>155</v>
      </c>
    </row>
    <row r="9" customFormat="false" ht="37.3" hidden="false" customHeight="false" outlineLevel="1" collapsed="false">
      <c r="A9" s="181" t="n">
        <v>1</v>
      </c>
      <c r="B9" s="182" t="s">
        <v>156</v>
      </c>
      <c r="C9" s="183" t="s">
        <v>157</v>
      </c>
      <c r="D9" s="184" t="s">
        <v>158</v>
      </c>
      <c r="E9" s="185" t="n">
        <v>3</v>
      </c>
      <c r="F9" s="186"/>
      <c r="G9" s="187" t="n">
        <f aca="false">ROUND(E9*F9,2)</f>
        <v>0</v>
      </c>
      <c r="H9" s="186"/>
      <c r="I9" s="187" t="n">
        <f aca="false">ROUND(E9*H9,2)</f>
        <v>0</v>
      </c>
      <c r="J9" s="186"/>
      <c r="K9" s="187" t="n">
        <f aca="false">ROUND(E9*J9,2)</f>
        <v>0</v>
      </c>
      <c r="L9" s="187" t="n">
        <v>21</v>
      </c>
      <c r="M9" s="187" t="n">
        <f aca="false">G9*(1+L9/100)</f>
        <v>0</v>
      </c>
      <c r="N9" s="185" t="n">
        <v>0.51217</v>
      </c>
      <c r="O9" s="185" t="n">
        <f aca="false">ROUND(E9*N9,2)</f>
        <v>1.54</v>
      </c>
      <c r="P9" s="185" t="n">
        <v>0</v>
      </c>
      <c r="Q9" s="185" t="n">
        <f aca="false">ROUND(E9*P9,2)</f>
        <v>0</v>
      </c>
      <c r="R9" s="187"/>
      <c r="S9" s="187" t="s">
        <v>159</v>
      </c>
      <c r="T9" s="188" t="s">
        <v>160</v>
      </c>
      <c r="U9" s="189" t="n">
        <v>0</v>
      </c>
      <c r="V9" s="189" t="n">
        <f aca="false">ROUND(E9*U9,2)</f>
        <v>0</v>
      </c>
      <c r="W9" s="189"/>
      <c r="X9" s="189" t="s">
        <v>161</v>
      </c>
      <c r="Y9" s="189" t="s">
        <v>162</v>
      </c>
      <c r="Z9" s="190"/>
      <c r="AA9" s="190"/>
      <c r="AB9" s="190"/>
      <c r="AC9" s="190"/>
      <c r="AD9" s="190"/>
      <c r="AE9" s="190"/>
      <c r="AF9" s="190"/>
      <c r="AG9" s="190" t="s">
        <v>163</v>
      </c>
      <c r="AH9" s="190"/>
      <c r="AI9" s="190"/>
      <c r="AJ9" s="190"/>
      <c r="AK9" s="190"/>
      <c r="AL9" s="190"/>
      <c r="AM9" s="190"/>
      <c r="AN9" s="190"/>
      <c r="AO9" s="190"/>
      <c r="AP9" s="190"/>
      <c r="AQ9" s="190"/>
      <c r="AR9" s="190"/>
      <c r="AS9" s="190"/>
      <c r="AT9" s="190"/>
      <c r="AU9" s="190"/>
      <c r="AV9" s="190"/>
      <c r="AW9" s="190"/>
      <c r="AX9" s="190"/>
      <c r="AY9" s="190"/>
      <c r="AZ9" s="190"/>
      <c r="BA9" s="190"/>
      <c r="BB9" s="190"/>
      <c r="BC9" s="190"/>
      <c r="BD9" s="190"/>
      <c r="BE9" s="190"/>
      <c r="BF9" s="190"/>
      <c r="BG9" s="190"/>
      <c r="BH9" s="190"/>
    </row>
    <row r="10" customFormat="false" ht="12.75" hidden="false" customHeight="true" outlineLevel="2" collapsed="false">
      <c r="A10" s="191"/>
      <c r="B10" s="192"/>
      <c r="C10" s="193" t="s">
        <v>164</v>
      </c>
      <c r="D10" s="193"/>
      <c r="E10" s="193"/>
      <c r="F10" s="193"/>
      <c r="G10" s="193"/>
      <c r="H10" s="189"/>
      <c r="I10" s="189"/>
      <c r="J10" s="189"/>
      <c r="K10" s="189"/>
      <c r="L10" s="189"/>
      <c r="M10" s="189"/>
      <c r="N10" s="194"/>
      <c r="O10" s="194"/>
      <c r="P10" s="194"/>
      <c r="Q10" s="194"/>
      <c r="R10" s="189"/>
      <c r="S10" s="189"/>
      <c r="T10" s="189"/>
      <c r="U10" s="189"/>
      <c r="V10" s="189"/>
      <c r="W10" s="189"/>
      <c r="X10" s="189"/>
      <c r="Y10" s="189"/>
      <c r="Z10" s="190"/>
      <c r="AA10" s="190"/>
      <c r="AB10" s="190"/>
      <c r="AC10" s="190"/>
      <c r="AD10" s="190"/>
      <c r="AE10" s="190"/>
      <c r="AF10" s="190"/>
      <c r="AG10" s="190" t="s">
        <v>165</v>
      </c>
      <c r="AH10" s="190"/>
      <c r="AI10" s="190"/>
      <c r="AJ10" s="190"/>
      <c r="AK10" s="190"/>
      <c r="AL10" s="190"/>
      <c r="AM10" s="190"/>
      <c r="AN10" s="190"/>
      <c r="AO10" s="190"/>
      <c r="AP10" s="190"/>
      <c r="AQ10" s="190"/>
      <c r="AR10" s="190"/>
      <c r="AS10" s="190"/>
      <c r="AT10" s="190"/>
      <c r="AU10" s="190"/>
      <c r="AV10" s="190"/>
      <c r="AW10" s="190"/>
      <c r="AX10" s="190"/>
      <c r="AY10" s="190"/>
      <c r="AZ10" s="190"/>
      <c r="BA10" s="190"/>
      <c r="BB10" s="190"/>
      <c r="BC10" s="190"/>
      <c r="BD10" s="190"/>
      <c r="BE10" s="190"/>
      <c r="BF10" s="190"/>
      <c r="BG10" s="190"/>
      <c r="BH10" s="190"/>
    </row>
    <row r="11" customFormat="false" ht="12.75" hidden="false" customHeight="true" outlineLevel="3" collapsed="false">
      <c r="A11" s="191"/>
      <c r="B11" s="192"/>
      <c r="C11" s="195" t="s">
        <v>166</v>
      </c>
      <c r="D11" s="195"/>
      <c r="E11" s="195"/>
      <c r="F11" s="195"/>
      <c r="G11" s="195"/>
      <c r="H11" s="189"/>
      <c r="I11" s="189"/>
      <c r="J11" s="189"/>
      <c r="K11" s="189"/>
      <c r="L11" s="189"/>
      <c r="M11" s="189"/>
      <c r="N11" s="194"/>
      <c r="O11" s="194"/>
      <c r="P11" s="194"/>
      <c r="Q11" s="194"/>
      <c r="R11" s="189"/>
      <c r="S11" s="189"/>
      <c r="T11" s="189"/>
      <c r="U11" s="189"/>
      <c r="V11" s="189"/>
      <c r="W11" s="189"/>
      <c r="X11" s="189"/>
      <c r="Y11" s="189"/>
      <c r="Z11" s="190"/>
      <c r="AA11" s="190"/>
      <c r="AB11" s="190"/>
      <c r="AC11" s="190"/>
      <c r="AD11" s="190"/>
      <c r="AE11" s="190"/>
      <c r="AF11" s="190"/>
      <c r="AG11" s="190" t="s">
        <v>165</v>
      </c>
      <c r="AH11" s="190"/>
      <c r="AI11" s="190"/>
      <c r="AJ11" s="190"/>
      <c r="AK11" s="190"/>
      <c r="AL11" s="190"/>
      <c r="AM11" s="190"/>
      <c r="AN11" s="190"/>
      <c r="AO11" s="190"/>
      <c r="AP11" s="190"/>
      <c r="AQ11" s="190"/>
      <c r="AR11" s="190"/>
      <c r="AS11" s="190"/>
      <c r="AT11" s="190"/>
      <c r="AU11" s="190"/>
      <c r="AV11" s="190"/>
      <c r="AW11" s="190"/>
      <c r="AX11" s="190"/>
      <c r="AY11" s="190"/>
      <c r="AZ11" s="190"/>
      <c r="BA11" s="190"/>
      <c r="BB11" s="190"/>
      <c r="BC11" s="190"/>
      <c r="BD11" s="190"/>
      <c r="BE11" s="190"/>
      <c r="BF11" s="190"/>
      <c r="BG11" s="190"/>
      <c r="BH11" s="190"/>
    </row>
    <row r="12" customFormat="false" ht="19.4" hidden="false" customHeight="false" outlineLevel="2" collapsed="false">
      <c r="A12" s="191"/>
      <c r="B12" s="192"/>
      <c r="C12" s="196" t="s">
        <v>167</v>
      </c>
      <c r="D12" s="197"/>
      <c r="E12" s="198" t="n">
        <v>3</v>
      </c>
      <c r="F12" s="189"/>
      <c r="G12" s="189"/>
      <c r="H12" s="189"/>
      <c r="I12" s="189"/>
      <c r="J12" s="189"/>
      <c r="K12" s="189"/>
      <c r="L12" s="189"/>
      <c r="M12" s="189"/>
      <c r="N12" s="194"/>
      <c r="O12" s="194"/>
      <c r="P12" s="194"/>
      <c r="Q12" s="194"/>
      <c r="R12" s="189"/>
      <c r="S12" s="189"/>
      <c r="T12" s="189"/>
      <c r="U12" s="189"/>
      <c r="V12" s="189"/>
      <c r="W12" s="189"/>
      <c r="X12" s="189"/>
      <c r="Y12" s="189"/>
      <c r="Z12" s="190"/>
      <c r="AA12" s="190"/>
      <c r="AB12" s="190"/>
      <c r="AC12" s="190"/>
      <c r="AD12" s="190"/>
      <c r="AE12" s="190"/>
      <c r="AF12" s="190"/>
      <c r="AG12" s="190" t="s">
        <v>168</v>
      </c>
      <c r="AH12" s="190" t="n">
        <v>0</v>
      </c>
      <c r="AI12" s="190"/>
      <c r="AJ12" s="190"/>
      <c r="AK12" s="190"/>
      <c r="AL12" s="190"/>
      <c r="AM12" s="190"/>
      <c r="AN12" s="190"/>
      <c r="AO12" s="190"/>
      <c r="AP12" s="190"/>
      <c r="AQ12" s="190"/>
      <c r="AR12" s="190"/>
      <c r="AS12" s="190"/>
      <c r="AT12" s="190"/>
      <c r="AU12" s="190"/>
      <c r="AV12" s="190"/>
      <c r="AW12" s="190"/>
      <c r="AX12" s="190"/>
      <c r="AY12" s="190"/>
      <c r="AZ12" s="190"/>
      <c r="BA12" s="190"/>
      <c r="BB12" s="190"/>
      <c r="BC12" s="190"/>
      <c r="BD12" s="190"/>
      <c r="BE12" s="190"/>
      <c r="BF12" s="190"/>
      <c r="BG12" s="190"/>
      <c r="BH12" s="190"/>
    </row>
    <row r="13" customFormat="false" ht="12.75" hidden="false" customHeight="false" outlineLevel="0" collapsed="false">
      <c r="A13" s="173" t="s">
        <v>154</v>
      </c>
      <c r="B13" s="174" t="s">
        <v>105</v>
      </c>
      <c r="C13" s="175" t="s">
        <v>106</v>
      </c>
      <c r="D13" s="176"/>
      <c r="E13" s="177"/>
      <c r="F13" s="178"/>
      <c r="G13" s="178" t="n">
        <f aca="false">SUMIF(AG14:AG84,"&lt;&gt;NOR",G14:G84)</f>
        <v>0</v>
      </c>
      <c r="H13" s="178"/>
      <c r="I13" s="178" t="n">
        <f aca="false">SUM(I14:I84)</f>
        <v>0</v>
      </c>
      <c r="J13" s="178"/>
      <c r="K13" s="178" t="n">
        <f aca="false">SUM(K14:K84)</f>
        <v>0</v>
      </c>
      <c r="L13" s="178"/>
      <c r="M13" s="178" t="n">
        <f aca="false">SUM(M14:M84)</f>
        <v>0</v>
      </c>
      <c r="N13" s="177"/>
      <c r="O13" s="177" t="n">
        <f aca="false">SUM(O14:O84)</f>
        <v>14.59</v>
      </c>
      <c r="P13" s="177"/>
      <c r="Q13" s="177" t="n">
        <f aca="false">SUM(Q14:Q84)</f>
        <v>0</v>
      </c>
      <c r="R13" s="178"/>
      <c r="S13" s="178"/>
      <c r="T13" s="179"/>
      <c r="U13" s="180"/>
      <c r="V13" s="180" t="n">
        <f aca="false">SUM(V14:V84)</f>
        <v>876.9</v>
      </c>
      <c r="W13" s="180"/>
      <c r="X13" s="180"/>
      <c r="Y13" s="180"/>
      <c r="AG13" s="0" t="s">
        <v>155</v>
      </c>
    </row>
    <row r="14" customFormat="false" ht="12.75" hidden="false" customHeight="false" outlineLevel="1" collapsed="false">
      <c r="A14" s="181" t="n">
        <v>2</v>
      </c>
      <c r="B14" s="182" t="s">
        <v>169</v>
      </c>
      <c r="C14" s="183" t="s">
        <v>170</v>
      </c>
      <c r="D14" s="184" t="s">
        <v>158</v>
      </c>
      <c r="E14" s="185" t="n">
        <v>222.77</v>
      </c>
      <c r="F14" s="186"/>
      <c r="G14" s="187" t="n">
        <f aca="false">ROUND(E14*F14,2)</f>
        <v>0</v>
      </c>
      <c r="H14" s="186"/>
      <c r="I14" s="187" t="n">
        <f aca="false">ROUND(E14*H14,2)</f>
        <v>0</v>
      </c>
      <c r="J14" s="186"/>
      <c r="K14" s="187" t="n">
        <f aca="false">ROUND(E14*J14,2)</f>
        <v>0</v>
      </c>
      <c r="L14" s="187" t="n">
        <v>21</v>
      </c>
      <c r="M14" s="187" t="n">
        <f aca="false">G14*(1+L14/100)</f>
        <v>0</v>
      </c>
      <c r="N14" s="185" t="n">
        <v>4E-005</v>
      </c>
      <c r="O14" s="185" t="n">
        <f aca="false">ROUND(E14*N14,2)</f>
        <v>0.01</v>
      </c>
      <c r="P14" s="185" t="n">
        <v>0</v>
      </c>
      <c r="Q14" s="185" t="n">
        <f aca="false">ROUND(E14*P14,2)</f>
        <v>0</v>
      </c>
      <c r="R14" s="187"/>
      <c r="S14" s="187" t="s">
        <v>171</v>
      </c>
      <c r="T14" s="188" t="s">
        <v>171</v>
      </c>
      <c r="U14" s="189" t="n">
        <v>0.08</v>
      </c>
      <c r="V14" s="189" t="n">
        <f aca="false">ROUND(E14*U14,2)</f>
        <v>17.82</v>
      </c>
      <c r="W14" s="189"/>
      <c r="X14" s="189" t="s">
        <v>161</v>
      </c>
      <c r="Y14" s="189" t="s">
        <v>172</v>
      </c>
      <c r="Z14" s="190"/>
      <c r="AA14" s="190"/>
      <c r="AB14" s="190"/>
      <c r="AC14" s="190"/>
      <c r="AD14" s="190"/>
      <c r="AE14" s="190"/>
      <c r="AF14" s="190"/>
      <c r="AG14" s="190" t="s">
        <v>163</v>
      </c>
      <c r="AH14" s="190"/>
      <c r="AI14" s="190"/>
      <c r="AJ14" s="190"/>
      <c r="AK14" s="190"/>
      <c r="AL14" s="190"/>
      <c r="AM14" s="190"/>
      <c r="AN14" s="190"/>
      <c r="AO14" s="190"/>
      <c r="AP14" s="190"/>
      <c r="AQ14" s="190"/>
      <c r="AR14" s="190"/>
      <c r="AS14" s="190"/>
      <c r="AT14" s="190"/>
      <c r="AU14" s="190"/>
      <c r="AV14" s="190"/>
      <c r="AW14" s="190"/>
      <c r="AX14" s="190"/>
      <c r="AY14" s="190"/>
      <c r="AZ14" s="190"/>
      <c r="BA14" s="190"/>
      <c r="BB14" s="190"/>
      <c r="BC14" s="190"/>
      <c r="BD14" s="190"/>
      <c r="BE14" s="190"/>
      <c r="BF14" s="190"/>
      <c r="BG14" s="190"/>
      <c r="BH14" s="190"/>
    </row>
    <row r="15" customFormat="false" ht="12.75" hidden="false" customHeight="false" outlineLevel="2" collapsed="false">
      <c r="A15" s="191"/>
      <c r="B15" s="192"/>
      <c r="C15" s="196" t="s">
        <v>173</v>
      </c>
      <c r="D15" s="197"/>
      <c r="E15" s="198"/>
      <c r="F15" s="189"/>
      <c r="G15" s="189"/>
      <c r="H15" s="189"/>
      <c r="I15" s="189"/>
      <c r="J15" s="189"/>
      <c r="K15" s="189"/>
      <c r="L15" s="189"/>
      <c r="M15" s="189"/>
      <c r="N15" s="194"/>
      <c r="O15" s="194"/>
      <c r="P15" s="194"/>
      <c r="Q15" s="194"/>
      <c r="R15" s="189"/>
      <c r="S15" s="189"/>
      <c r="T15" s="189"/>
      <c r="U15" s="189"/>
      <c r="V15" s="189"/>
      <c r="W15" s="189"/>
      <c r="X15" s="189"/>
      <c r="Y15" s="189"/>
      <c r="Z15" s="190"/>
      <c r="AA15" s="190"/>
      <c r="AB15" s="190"/>
      <c r="AC15" s="190"/>
      <c r="AD15" s="190"/>
      <c r="AE15" s="190"/>
      <c r="AF15" s="190"/>
      <c r="AG15" s="190" t="s">
        <v>168</v>
      </c>
      <c r="AH15" s="190" t="n">
        <v>0</v>
      </c>
      <c r="AI15" s="190"/>
      <c r="AJ15" s="190"/>
      <c r="AK15" s="190"/>
      <c r="AL15" s="190"/>
      <c r="AM15" s="190"/>
      <c r="AN15" s="190"/>
      <c r="AO15" s="190"/>
      <c r="AP15" s="190"/>
      <c r="AQ15" s="190"/>
      <c r="AR15" s="190"/>
      <c r="AS15" s="190"/>
      <c r="AT15" s="190"/>
      <c r="AU15" s="190"/>
      <c r="AV15" s="190"/>
      <c r="AW15" s="190"/>
      <c r="AX15" s="190"/>
      <c r="AY15" s="190"/>
      <c r="AZ15" s="190"/>
      <c r="BA15" s="190"/>
      <c r="BB15" s="190"/>
      <c r="BC15" s="190"/>
      <c r="BD15" s="190"/>
      <c r="BE15" s="190"/>
      <c r="BF15" s="190"/>
      <c r="BG15" s="190"/>
      <c r="BH15" s="190"/>
    </row>
    <row r="16" customFormat="false" ht="12.75" hidden="false" customHeight="false" outlineLevel="3" collapsed="false">
      <c r="A16" s="191"/>
      <c r="B16" s="192"/>
      <c r="C16" s="196" t="s">
        <v>174</v>
      </c>
      <c r="D16" s="197"/>
      <c r="E16" s="198" t="n">
        <v>24.84</v>
      </c>
      <c r="F16" s="189"/>
      <c r="G16" s="189"/>
      <c r="H16" s="189"/>
      <c r="I16" s="189"/>
      <c r="J16" s="189"/>
      <c r="K16" s="189"/>
      <c r="L16" s="189"/>
      <c r="M16" s="189"/>
      <c r="N16" s="194"/>
      <c r="O16" s="194"/>
      <c r="P16" s="194"/>
      <c r="Q16" s="194"/>
      <c r="R16" s="189"/>
      <c r="S16" s="189"/>
      <c r="T16" s="189"/>
      <c r="U16" s="189"/>
      <c r="V16" s="189"/>
      <c r="W16" s="189"/>
      <c r="X16" s="189"/>
      <c r="Y16" s="189"/>
      <c r="Z16" s="190"/>
      <c r="AA16" s="190"/>
      <c r="AB16" s="190"/>
      <c r="AC16" s="190"/>
      <c r="AD16" s="190"/>
      <c r="AE16" s="190"/>
      <c r="AF16" s="190"/>
      <c r="AG16" s="190" t="s">
        <v>168</v>
      </c>
      <c r="AH16" s="190" t="n">
        <v>0</v>
      </c>
      <c r="AI16" s="190"/>
      <c r="AJ16" s="190"/>
      <c r="AK16" s="190"/>
      <c r="AL16" s="190"/>
      <c r="AM16" s="190"/>
      <c r="AN16" s="190"/>
      <c r="AO16" s="190"/>
      <c r="AP16" s="190"/>
      <c r="AQ16" s="190"/>
      <c r="AR16" s="190"/>
      <c r="AS16" s="190"/>
      <c r="AT16" s="190"/>
      <c r="AU16" s="190"/>
      <c r="AV16" s="190"/>
      <c r="AW16" s="190"/>
      <c r="AX16" s="190"/>
      <c r="AY16" s="190"/>
      <c r="AZ16" s="190"/>
      <c r="BA16" s="190"/>
      <c r="BB16" s="190"/>
      <c r="BC16" s="190"/>
      <c r="BD16" s="190"/>
      <c r="BE16" s="190"/>
      <c r="BF16" s="190"/>
      <c r="BG16" s="190"/>
      <c r="BH16" s="190"/>
    </row>
    <row r="17" customFormat="false" ht="12.75" hidden="false" customHeight="false" outlineLevel="3" collapsed="false">
      <c r="A17" s="191"/>
      <c r="B17" s="192"/>
      <c r="C17" s="196" t="s">
        <v>175</v>
      </c>
      <c r="D17" s="197"/>
      <c r="E17" s="198" t="n">
        <v>16</v>
      </c>
      <c r="F17" s="189"/>
      <c r="G17" s="189"/>
      <c r="H17" s="189"/>
      <c r="I17" s="189"/>
      <c r="J17" s="189"/>
      <c r="K17" s="189"/>
      <c r="L17" s="189"/>
      <c r="M17" s="189"/>
      <c r="N17" s="194"/>
      <c r="O17" s="194"/>
      <c r="P17" s="194"/>
      <c r="Q17" s="194"/>
      <c r="R17" s="189"/>
      <c r="S17" s="189"/>
      <c r="T17" s="189"/>
      <c r="U17" s="189"/>
      <c r="V17" s="189"/>
      <c r="W17" s="189"/>
      <c r="X17" s="189"/>
      <c r="Y17" s="189"/>
      <c r="Z17" s="190"/>
      <c r="AA17" s="190"/>
      <c r="AB17" s="190"/>
      <c r="AC17" s="190"/>
      <c r="AD17" s="190"/>
      <c r="AE17" s="190"/>
      <c r="AF17" s="190"/>
      <c r="AG17" s="190" t="s">
        <v>168</v>
      </c>
      <c r="AH17" s="190" t="n">
        <v>0</v>
      </c>
      <c r="AI17" s="190"/>
      <c r="AJ17" s="190"/>
      <c r="AK17" s="190"/>
      <c r="AL17" s="190"/>
      <c r="AM17" s="190"/>
      <c r="AN17" s="190"/>
      <c r="AO17" s="190"/>
      <c r="AP17" s="190"/>
      <c r="AQ17" s="190"/>
      <c r="AR17" s="190"/>
      <c r="AS17" s="190"/>
      <c r="AT17" s="190"/>
      <c r="AU17" s="190"/>
      <c r="AV17" s="190"/>
      <c r="AW17" s="190"/>
      <c r="AX17" s="190"/>
      <c r="AY17" s="190"/>
      <c r="AZ17" s="190"/>
      <c r="BA17" s="190"/>
      <c r="BB17" s="190"/>
      <c r="BC17" s="190"/>
      <c r="BD17" s="190"/>
      <c r="BE17" s="190"/>
      <c r="BF17" s="190"/>
      <c r="BG17" s="190"/>
      <c r="BH17" s="190"/>
    </row>
    <row r="18" customFormat="false" ht="12.75" hidden="false" customHeight="false" outlineLevel="3" collapsed="false">
      <c r="A18" s="191"/>
      <c r="B18" s="192"/>
      <c r="C18" s="196" t="s">
        <v>176</v>
      </c>
      <c r="D18" s="197"/>
      <c r="E18" s="198" t="n">
        <v>7.6</v>
      </c>
      <c r="F18" s="189"/>
      <c r="G18" s="189"/>
      <c r="H18" s="189"/>
      <c r="I18" s="189"/>
      <c r="J18" s="189"/>
      <c r="K18" s="189"/>
      <c r="L18" s="189"/>
      <c r="M18" s="189"/>
      <c r="N18" s="194"/>
      <c r="O18" s="194"/>
      <c r="P18" s="194"/>
      <c r="Q18" s="194"/>
      <c r="R18" s="189"/>
      <c r="S18" s="189"/>
      <c r="T18" s="189"/>
      <c r="U18" s="189"/>
      <c r="V18" s="189"/>
      <c r="W18" s="189"/>
      <c r="X18" s="189"/>
      <c r="Y18" s="189"/>
      <c r="Z18" s="190"/>
      <c r="AA18" s="190"/>
      <c r="AB18" s="190"/>
      <c r="AC18" s="190"/>
      <c r="AD18" s="190"/>
      <c r="AE18" s="190"/>
      <c r="AF18" s="190"/>
      <c r="AG18" s="190" t="s">
        <v>168</v>
      </c>
      <c r="AH18" s="190" t="n">
        <v>0</v>
      </c>
      <c r="AI18" s="190"/>
      <c r="AJ18" s="190"/>
      <c r="AK18" s="190"/>
      <c r="AL18" s="190"/>
      <c r="AM18" s="190"/>
      <c r="AN18" s="190"/>
      <c r="AO18" s="190"/>
      <c r="AP18" s="190"/>
      <c r="AQ18" s="190"/>
      <c r="AR18" s="190"/>
      <c r="AS18" s="190"/>
      <c r="AT18" s="190"/>
      <c r="AU18" s="190"/>
      <c r="AV18" s="190"/>
      <c r="AW18" s="190"/>
      <c r="AX18" s="190"/>
      <c r="AY18" s="190"/>
      <c r="AZ18" s="190"/>
      <c r="BA18" s="190"/>
      <c r="BB18" s="190"/>
      <c r="BC18" s="190"/>
      <c r="BD18" s="190"/>
      <c r="BE18" s="190"/>
      <c r="BF18" s="190"/>
      <c r="BG18" s="190"/>
      <c r="BH18" s="190"/>
    </row>
    <row r="19" customFormat="false" ht="12.75" hidden="false" customHeight="false" outlineLevel="3" collapsed="false">
      <c r="A19" s="191"/>
      <c r="B19" s="192"/>
      <c r="C19" s="196" t="s">
        <v>177</v>
      </c>
      <c r="D19" s="197"/>
      <c r="E19" s="198" t="n">
        <v>11.2</v>
      </c>
      <c r="F19" s="189"/>
      <c r="G19" s="189"/>
      <c r="H19" s="189"/>
      <c r="I19" s="189"/>
      <c r="J19" s="189"/>
      <c r="K19" s="189"/>
      <c r="L19" s="189"/>
      <c r="M19" s="189"/>
      <c r="N19" s="194"/>
      <c r="O19" s="194"/>
      <c r="P19" s="194"/>
      <c r="Q19" s="194"/>
      <c r="R19" s="189"/>
      <c r="S19" s="189"/>
      <c r="T19" s="189"/>
      <c r="U19" s="189"/>
      <c r="V19" s="189"/>
      <c r="W19" s="189"/>
      <c r="X19" s="189"/>
      <c r="Y19" s="189"/>
      <c r="Z19" s="190"/>
      <c r="AA19" s="190"/>
      <c r="AB19" s="190"/>
      <c r="AC19" s="190"/>
      <c r="AD19" s="190"/>
      <c r="AE19" s="190"/>
      <c r="AF19" s="190"/>
      <c r="AG19" s="190" t="s">
        <v>168</v>
      </c>
      <c r="AH19" s="190" t="n">
        <v>0</v>
      </c>
      <c r="AI19" s="190"/>
      <c r="AJ19" s="190"/>
      <c r="AK19" s="190"/>
      <c r="AL19" s="190"/>
      <c r="AM19" s="190"/>
      <c r="AN19" s="190"/>
      <c r="AO19" s="190"/>
      <c r="AP19" s="190"/>
      <c r="AQ19" s="190"/>
      <c r="AR19" s="190"/>
      <c r="AS19" s="190"/>
      <c r="AT19" s="190"/>
      <c r="AU19" s="190"/>
      <c r="AV19" s="190"/>
      <c r="AW19" s="190"/>
      <c r="AX19" s="190"/>
      <c r="AY19" s="190"/>
      <c r="AZ19" s="190"/>
      <c r="BA19" s="190"/>
      <c r="BB19" s="190"/>
      <c r="BC19" s="190"/>
      <c r="BD19" s="190"/>
      <c r="BE19" s="190"/>
      <c r="BF19" s="190"/>
      <c r="BG19" s="190"/>
      <c r="BH19" s="190"/>
    </row>
    <row r="20" customFormat="false" ht="12.75" hidden="false" customHeight="false" outlineLevel="3" collapsed="false">
      <c r="A20" s="191"/>
      <c r="B20" s="192"/>
      <c r="C20" s="196" t="s">
        <v>178</v>
      </c>
      <c r="D20" s="197"/>
      <c r="E20" s="198" t="n">
        <v>18</v>
      </c>
      <c r="F20" s="189"/>
      <c r="G20" s="189"/>
      <c r="H20" s="189"/>
      <c r="I20" s="189"/>
      <c r="J20" s="189"/>
      <c r="K20" s="189"/>
      <c r="L20" s="189"/>
      <c r="M20" s="189"/>
      <c r="N20" s="194"/>
      <c r="O20" s="194"/>
      <c r="P20" s="194"/>
      <c r="Q20" s="194"/>
      <c r="R20" s="189"/>
      <c r="S20" s="189"/>
      <c r="T20" s="189"/>
      <c r="U20" s="189"/>
      <c r="V20" s="189"/>
      <c r="W20" s="189"/>
      <c r="X20" s="189"/>
      <c r="Y20" s="189"/>
      <c r="Z20" s="190"/>
      <c r="AA20" s="190"/>
      <c r="AB20" s="190"/>
      <c r="AC20" s="190"/>
      <c r="AD20" s="190"/>
      <c r="AE20" s="190"/>
      <c r="AF20" s="190"/>
      <c r="AG20" s="190" t="s">
        <v>168</v>
      </c>
      <c r="AH20" s="190" t="n">
        <v>0</v>
      </c>
      <c r="AI20" s="190"/>
      <c r="AJ20" s="190"/>
      <c r="AK20" s="190"/>
      <c r="AL20" s="190"/>
      <c r="AM20" s="190"/>
      <c r="AN20" s="190"/>
      <c r="AO20" s="190"/>
      <c r="AP20" s="190"/>
      <c r="AQ20" s="190"/>
      <c r="AR20" s="190"/>
      <c r="AS20" s="190"/>
      <c r="AT20" s="190"/>
      <c r="AU20" s="190"/>
      <c r="AV20" s="190"/>
      <c r="AW20" s="190"/>
      <c r="AX20" s="190"/>
      <c r="AY20" s="190"/>
      <c r="AZ20" s="190"/>
      <c r="BA20" s="190"/>
      <c r="BB20" s="190"/>
      <c r="BC20" s="190"/>
      <c r="BD20" s="190"/>
      <c r="BE20" s="190"/>
      <c r="BF20" s="190"/>
      <c r="BG20" s="190"/>
      <c r="BH20" s="190"/>
    </row>
    <row r="21" customFormat="false" ht="12.75" hidden="false" customHeight="false" outlineLevel="3" collapsed="false">
      <c r="A21" s="191"/>
      <c r="B21" s="192"/>
      <c r="C21" s="196" t="s">
        <v>179</v>
      </c>
      <c r="D21" s="197"/>
      <c r="E21" s="198" t="n">
        <v>10.2</v>
      </c>
      <c r="F21" s="189"/>
      <c r="G21" s="189"/>
      <c r="H21" s="189"/>
      <c r="I21" s="189"/>
      <c r="J21" s="189"/>
      <c r="K21" s="189"/>
      <c r="L21" s="189"/>
      <c r="M21" s="189"/>
      <c r="N21" s="194"/>
      <c r="O21" s="194"/>
      <c r="P21" s="194"/>
      <c r="Q21" s="194"/>
      <c r="R21" s="189"/>
      <c r="S21" s="189"/>
      <c r="T21" s="189"/>
      <c r="U21" s="189"/>
      <c r="V21" s="189"/>
      <c r="W21" s="189"/>
      <c r="X21" s="189"/>
      <c r="Y21" s="189"/>
      <c r="Z21" s="190"/>
      <c r="AA21" s="190"/>
      <c r="AB21" s="190"/>
      <c r="AC21" s="190"/>
      <c r="AD21" s="190"/>
      <c r="AE21" s="190"/>
      <c r="AF21" s="190"/>
      <c r="AG21" s="190" t="s">
        <v>168</v>
      </c>
      <c r="AH21" s="190" t="n">
        <v>0</v>
      </c>
      <c r="AI21" s="190"/>
      <c r="AJ21" s="190"/>
      <c r="AK21" s="190"/>
      <c r="AL21" s="190"/>
      <c r="AM21" s="190"/>
      <c r="AN21" s="190"/>
      <c r="AO21" s="190"/>
      <c r="AP21" s="190"/>
      <c r="AQ21" s="190"/>
      <c r="AR21" s="190"/>
      <c r="AS21" s="190"/>
      <c r="AT21" s="190"/>
      <c r="AU21" s="190"/>
      <c r="AV21" s="190"/>
      <c r="AW21" s="190"/>
      <c r="AX21" s="190"/>
      <c r="AY21" s="190"/>
      <c r="AZ21" s="190"/>
      <c r="BA21" s="190"/>
      <c r="BB21" s="190"/>
      <c r="BC21" s="190"/>
      <c r="BD21" s="190"/>
      <c r="BE21" s="190"/>
      <c r="BF21" s="190"/>
      <c r="BG21" s="190"/>
      <c r="BH21" s="190"/>
    </row>
    <row r="22" customFormat="false" ht="12.75" hidden="false" customHeight="false" outlineLevel="3" collapsed="false">
      <c r="A22" s="191"/>
      <c r="B22" s="192"/>
      <c r="C22" s="196" t="s">
        <v>180</v>
      </c>
      <c r="D22" s="197"/>
      <c r="E22" s="198" t="n">
        <v>26.04</v>
      </c>
      <c r="F22" s="189"/>
      <c r="G22" s="189"/>
      <c r="H22" s="189"/>
      <c r="I22" s="189"/>
      <c r="J22" s="189"/>
      <c r="K22" s="189"/>
      <c r="L22" s="189"/>
      <c r="M22" s="189"/>
      <c r="N22" s="194"/>
      <c r="O22" s="194"/>
      <c r="P22" s="194"/>
      <c r="Q22" s="194"/>
      <c r="R22" s="189"/>
      <c r="S22" s="189"/>
      <c r="T22" s="189"/>
      <c r="U22" s="189"/>
      <c r="V22" s="189"/>
      <c r="W22" s="189"/>
      <c r="X22" s="189"/>
      <c r="Y22" s="189"/>
      <c r="Z22" s="190"/>
      <c r="AA22" s="190"/>
      <c r="AB22" s="190"/>
      <c r="AC22" s="190"/>
      <c r="AD22" s="190"/>
      <c r="AE22" s="190"/>
      <c r="AF22" s="190"/>
      <c r="AG22" s="190" t="s">
        <v>168</v>
      </c>
      <c r="AH22" s="190" t="n">
        <v>0</v>
      </c>
      <c r="AI22" s="190"/>
      <c r="AJ22" s="190"/>
      <c r="AK22" s="190"/>
      <c r="AL22" s="190"/>
      <c r="AM22" s="190"/>
      <c r="AN22" s="190"/>
      <c r="AO22" s="190"/>
      <c r="AP22" s="190"/>
      <c r="AQ22" s="190"/>
      <c r="AR22" s="190"/>
      <c r="AS22" s="190"/>
      <c r="AT22" s="190"/>
      <c r="AU22" s="190"/>
      <c r="AV22" s="190"/>
      <c r="AW22" s="190"/>
      <c r="AX22" s="190"/>
      <c r="AY22" s="190"/>
      <c r="AZ22" s="190"/>
      <c r="BA22" s="190"/>
      <c r="BB22" s="190"/>
      <c r="BC22" s="190"/>
      <c r="BD22" s="190"/>
      <c r="BE22" s="190"/>
      <c r="BF22" s="190"/>
      <c r="BG22" s="190"/>
      <c r="BH22" s="190"/>
    </row>
    <row r="23" customFormat="false" ht="19.4" hidden="false" customHeight="false" outlineLevel="3" collapsed="false">
      <c r="A23" s="191"/>
      <c r="B23" s="192"/>
      <c r="C23" s="196" t="s">
        <v>181</v>
      </c>
      <c r="D23" s="197"/>
      <c r="E23" s="198" t="n">
        <v>20.64</v>
      </c>
      <c r="F23" s="189"/>
      <c r="G23" s="189"/>
      <c r="H23" s="189"/>
      <c r="I23" s="189"/>
      <c r="J23" s="189"/>
      <c r="K23" s="189"/>
      <c r="L23" s="189"/>
      <c r="M23" s="189"/>
      <c r="N23" s="194"/>
      <c r="O23" s="194"/>
      <c r="P23" s="194"/>
      <c r="Q23" s="194"/>
      <c r="R23" s="189"/>
      <c r="S23" s="189"/>
      <c r="T23" s="189"/>
      <c r="U23" s="189"/>
      <c r="V23" s="189"/>
      <c r="W23" s="189"/>
      <c r="X23" s="189"/>
      <c r="Y23" s="189"/>
      <c r="Z23" s="190"/>
      <c r="AA23" s="190"/>
      <c r="AB23" s="190"/>
      <c r="AC23" s="190"/>
      <c r="AD23" s="190"/>
      <c r="AE23" s="190"/>
      <c r="AF23" s="190"/>
      <c r="AG23" s="190" t="s">
        <v>168</v>
      </c>
      <c r="AH23" s="190" t="n">
        <v>0</v>
      </c>
      <c r="AI23" s="190"/>
      <c r="AJ23" s="190"/>
      <c r="AK23" s="190"/>
      <c r="AL23" s="190"/>
      <c r="AM23" s="190"/>
      <c r="AN23" s="190"/>
      <c r="AO23" s="190"/>
      <c r="AP23" s="190"/>
      <c r="AQ23" s="190"/>
      <c r="AR23" s="190"/>
      <c r="AS23" s="190"/>
      <c r="AT23" s="190"/>
      <c r="AU23" s="190"/>
      <c r="AV23" s="190"/>
      <c r="AW23" s="190"/>
      <c r="AX23" s="190"/>
      <c r="AY23" s="190"/>
      <c r="AZ23" s="190"/>
      <c r="BA23" s="190"/>
      <c r="BB23" s="190"/>
      <c r="BC23" s="190"/>
      <c r="BD23" s="190"/>
      <c r="BE23" s="190"/>
      <c r="BF23" s="190"/>
      <c r="BG23" s="190"/>
      <c r="BH23" s="190"/>
    </row>
    <row r="24" customFormat="false" ht="12.75" hidden="false" customHeight="false" outlineLevel="3" collapsed="false">
      <c r="A24" s="191"/>
      <c r="B24" s="192"/>
      <c r="C24" s="196" t="s">
        <v>182</v>
      </c>
      <c r="D24" s="197"/>
      <c r="E24" s="198" t="n">
        <v>9.25</v>
      </c>
      <c r="F24" s="189"/>
      <c r="G24" s="189"/>
      <c r="H24" s="189"/>
      <c r="I24" s="189"/>
      <c r="J24" s="189"/>
      <c r="K24" s="189"/>
      <c r="L24" s="189"/>
      <c r="M24" s="189"/>
      <c r="N24" s="194"/>
      <c r="O24" s="194"/>
      <c r="P24" s="194"/>
      <c r="Q24" s="194"/>
      <c r="R24" s="189"/>
      <c r="S24" s="189"/>
      <c r="T24" s="189"/>
      <c r="U24" s="189"/>
      <c r="V24" s="189"/>
      <c r="W24" s="189"/>
      <c r="X24" s="189"/>
      <c r="Y24" s="189"/>
      <c r="Z24" s="190"/>
      <c r="AA24" s="190"/>
      <c r="AB24" s="190"/>
      <c r="AC24" s="190"/>
      <c r="AD24" s="190"/>
      <c r="AE24" s="190"/>
      <c r="AF24" s="190"/>
      <c r="AG24" s="190" t="s">
        <v>168</v>
      </c>
      <c r="AH24" s="190" t="n">
        <v>0</v>
      </c>
      <c r="AI24" s="190"/>
      <c r="AJ24" s="190"/>
      <c r="AK24" s="190"/>
      <c r="AL24" s="190"/>
      <c r="AM24" s="190"/>
      <c r="AN24" s="190"/>
      <c r="AO24" s="190"/>
      <c r="AP24" s="190"/>
      <c r="AQ24" s="190"/>
      <c r="AR24" s="190"/>
      <c r="AS24" s="190"/>
      <c r="AT24" s="190"/>
      <c r="AU24" s="190"/>
      <c r="AV24" s="190"/>
      <c r="AW24" s="190"/>
      <c r="AX24" s="190"/>
      <c r="AY24" s="190"/>
      <c r="AZ24" s="190"/>
      <c r="BA24" s="190"/>
      <c r="BB24" s="190"/>
      <c r="BC24" s="190"/>
      <c r="BD24" s="190"/>
      <c r="BE24" s="190"/>
      <c r="BF24" s="190"/>
      <c r="BG24" s="190"/>
      <c r="BH24" s="190"/>
    </row>
    <row r="25" customFormat="false" ht="12.75" hidden="false" customHeight="false" outlineLevel="3" collapsed="false">
      <c r="A25" s="191"/>
      <c r="B25" s="192"/>
      <c r="C25" s="196" t="s">
        <v>183</v>
      </c>
      <c r="D25" s="197"/>
      <c r="E25" s="198" t="n">
        <v>0.6</v>
      </c>
      <c r="F25" s="189"/>
      <c r="G25" s="189"/>
      <c r="H25" s="189"/>
      <c r="I25" s="189"/>
      <c r="J25" s="189"/>
      <c r="K25" s="189"/>
      <c r="L25" s="189"/>
      <c r="M25" s="189"/>
      <c r="N25" s="194"/>
      <c r="O25" s="194"/>
      <c r="P25" s="194"/>
      <c r="Q25" s="194"/>
      <c r="R25" s="189"/>
      <c r="S25" s="189"/>
      <c r="T25" s="189"/>
      <c r="U25" s="189"/>
      <c r="V25" s="189"/>
      <c r="W25" s="189"/>
      <c r="X25" s="189"/>
      <c r="Y25" s="189"/>
      <c r="Z25" s="190"/>
      <c r="AA25" s="190"/>
      <c r="AB25" s="190"/>
      <c r="AC25" s="190"/>
      <c r="AD25" s="190"/>
      <c r="AE25" s="190"/>
      <c r="AF25" s="190"/>
      <c r="AG25" s="190" t="s">
        <v>168</v>
      </c>
      <c r="AH25" s="190" t="n">
        <v>0</v>
      </c>
      <c r="AI25" s="190"/>
      <c r="AJ25" s="190"/>
      <c r="AK25" s="190"/>
      <c r="AL25" s="190"/>
      <c r="AM25" s="190"/>
      <c r="AN25" s="190"/>
      <c r="AO25" s="190"/>
      <c r="AP25" s="190"/>
      <c r="AQ25" s="190"/>
      <c r="AR25" s="190"/>
      <c r="AS25" s="190"/>
      <c r="AT25" s="190"/>
      <c r="AU25" s="190"/>
      <c r="AV25" s="190"/>
      <c r="AW25" s="190"/>
      <c r="AX25" s="190"/>
      <c r="AY25" s="190"/>
      <c r="AZ25" s="190"/>
      <c r="BA25" s="190"/>
      <c r="BB25" s="190"/>
      <c r="BC25" s="190"/>
      <c r="BD25" s="190"/>
      <c r="BE25" s="190"/>
      <c r="BF25" s="190"/>
      <c r="BG25" s="190"/>
      <c r="BH25" s="190"/>
    </row>
    <row r="26" customFormat="false" ht="12.75" hidden="false" customHeight="false" outlineLevel="3" collapsed="false">
      <c r="A26" s="191"/>
      <c r="B26" s="192"/>
      <c r="C26" s="196" t="s">
        <v>184</v>
      </c>
      <c r="D26" s="197"/>
      <c r="E26" s="198" t="n">
        <v>78.4</v>
      </c>
      <c r="F26" s="189"/>
      <c r="G26" s="189"/>
      <c r="H26" s="189"/>
      <c r="I26" s="189"/>
      <c r="J26" s="189"/>
      <c r="K26" s="189"/>
      <c r="L26" s="189"/>
      <c r="M26" s="189"/>
      <c r="N26" s="194"/>
      <c r="O26" s="194"/>
      <c r="P26" s="194"/>
      <c r="Q26" s="194"/>
      <c r="R26" s="189"/>
      <c r="S26" s="189"/>
      <c r="T26" s="189"/>
      <c r="U26" s="189"/>
      <c r="V26" s="189"/>
      <c r="W26" s="189"/>
      <c r="X26" s="189"/>
      <c r="Y26" s="189"/>
      <c r="Z26" s="190"/>
      <c r="AA26" s="190"/>
      <c r="AB26" s="190"/>
      <c r="AC26" s="190"/>
      <c r="AD26" s="190"/>
      <c r="AE26" s="190"/>
      <c r="AF26" s="190"/>
      <c r="AG26" s="190" t="s">
        <v>168</v>
      </c>
      <c r="AH26" s="190" t="n">
        <v>0</v>
      </c>
      <c r="AI26" s="190"/>
      <c r="AJ26" s="190"/>
      <c r="AK26" s="190"/>
      <c r="AL26" s="190"/>
      <c r="AM26" s="190"/>
      <c r="AN26" s="190"/>
      <c r="AO26" s="190"/>
      <c r="AP26" s="190"/>
      <c r="AQ26" s="190"/>
      <c r="AR26" s="190"/>
      <c r="AS26" s="190"/>
      <c r="AT26" s="190"/>
      <c r="AU26" s="190"/>
      <c r="AV26" s="190"/>
      <c r="AW26" s="190"/>
      <c r="AX26" s="190"/>
      <c r="AY26" s="190"/>
      <c r="AZ26" s="190"/>
      <c r="BA26" s="190"/>
      <c r="BB26" s="190"/>
      <c r="BC26" s="190"/>
      <c r="BD26" s="190"/>
      <c r="BE26" s="190"/>
      <c r="BF26" s="190"/>
      <c r="BG26" s="190"/>
      <c r="BH26" s="190"/>
    </row>
    <row r="27" customFormat="false" ht="12.75" hidden="false" customHeight="false" outlineLevel="1" collapsed="false">
      <c r="A27" s="181" t="n">
        <v>3</v>
      </c>
      <c r="B27" s="182" t="s">
        <v>185</v>
      </c>
      <c r="C27" s="183" t="s">
        <v>186</v>
      </c>
      <c r="D27" s="184" t="s">
        <v>158</v>
      </c>
      <c r="E27" s="185" t="n">
        <v>177.50832</v>
      </c>
      <c r="F27" s="186"/>
      <c r="G27" s="187" t="n">
        <f aca="false">ROUND(E27*F27,2)</f>
        <v>0</v>
      </c>
      <c r="H27" s="186"/>
      <c r="I27" s="187" t="n">
        <f aca="false">ROUND(E27*H27,2)</f>
        <v>0</v>
      </c>
      <c r="J27" s="186"/>
      <c r="K27" s="187" t="n">
        <f aca="false">ROUND(E27*J27,2)</f>
        <v>0</v>
      </c>
      <c r="L27" s="187" t="n">
        <v>21</v>
      </c>
      <c r="M27" s="187" t="n">
        <f aca="false">G27*(1+L27/100)</f>
        <v>0</v>
      </c>
      <c r="N27" s="185" t="n">
        <v>0</v>
      </c>
      <c r="O27" s="185" t="n">
        <f aca="false">ROUND(E27*N27,2)</f>
        <v>0</v>
      </c>
      <c r="P27" s="185" t="n">
        <v>0</v>
      </c>
      <c r="Q27" s="185" t="n">
        <f aca="false">ROUND(E27*P27,2)</f>
        <v>0</v>
      </c>
      <c r="R27" s="187"/>
      <c r="S27" s="187" t="s">
        <v>171</v>
      </c>
      <c r="T27" s="188" t="s">
        <v>171</v>
      </c>
      <c r="U27" s="189" t="n">
        <v>0.26</v>
      </c>
      <c r="V27" s="189" t="n">
        <f aca="false">ROUND(E27*U27,2)</f>
        <v>46.15</v>
      </c>
      <c r="W27" s="189"/>
      <c r="X27" s="189" t="s">
        <v>161</v>
      </c>
      <c r="Y27" s="189" t="s">
        <v>172</v>
      </c>
      <c r="Z27" s="190"/>
      <c r="AA27" s="190"/>
      <c r="AB27" s="190"/>
      <c r="AC27" s="190"/>
      <c r="AD27" s="190"/>
      <c r="AE27" s="190"/>
      <c r="AF27" s="190"/>
      <c r="AG27" s="190" t="s">
        <v>163</v>
      </c>
      <c r="AH27" s="190"/>
      <c r="AI27" s="190"/>
      <c r="AJ27" s="190"/>
      <c r="AK27" s="190"/>
      <c r="AL27" s="190"/>
      <c r="AM27" s="190"/>
      <c r="AN27" s="190"/>
      <c r="AO27" s="190"/>
      <c r="AP27" s="190"/>
      <c r="AQ27" s="190"/>
      <c r="AR27" s="190"/>
      <c r="AS27" s="190"/>
      <c r="AT27" s="190"/>
      <c r="AU27" s="190"/>
      <c r="AV27" s="190"/>
      <c r="AW27" s="190"/>
      <c r="AX27" s="190"/>
      <c r="AY27" s="190"/>
      <c r="AZ27" s="190"/>
      <c r="BA27" s="190"/>
      <c r="BB27" s="190"/>
      <c r="BC27" s="190"/>
      <c r="BD27" s="190"/>
      <c r="BE27" s="190"/>
      <c r="BF27" s="190"/>
      <c r="BG27" s="190"/>
      <c r="BH27" s="190"/>
    </row>
    <row r="28" customFormat="false" ht="12.75" hidden="false" customHeight="false" outlineLevel="2" collapsed="false">
      <c r="A28" s="191"/>
      <c r="B28" s="192"/>
      <c r="C28" s="196" t="s">
        <v>173</v>
      </c>
      <c r="D28" s="197"/>
      <c r="E28" s="198"/>
      <c r="F28" s="189"/>
      <c r="G28" s="189"/>
      <c r="H28" s="189"/>
      <c r="I28" s="189"/>
      <c r="J28" s="189"/>
      <c r="K28" s="189"/>
      <c r="L28" s="189"/>
      <c r="M28" s="189"/>
      <c r="N28" s="194"/>
      <c r="O28" s="194"/>
      <c r="P28" s="194"/>
      <c r="Q28" s="194"/>
      <c r="R28" s="189"/>
      <c r="S28" s="189"/>
      <c r="T28" s="189"/>
      <c r="U28" s="189"/>
      <c r="V28" s="189"/>
      <c r="W28" s="189"/>
      <c r="X28" s="189"/>
      <c r="Y28" s="189"/>
      <c r="Z28" s="190"/>
      <c r="AA28" s="190"/>
      <c r="AB28" s="190"/>
      <c r="AC28" s="190"/>
      <c r="AD28" s="190"/>
      <c r="AE28" s="190"/>
      <c r="AF28" s="190"/>
      <c r="AG28" s="190" t="s">
        <v>168</v>
      </c>
      <c r="AH28" s="190" t="n">
        <v>0</v>
      </c>
      <c r="AI28" s="190"/>
      <c r="AJ28" s="190"/>
      <c r="AK28" s="190"/>
      <c r="AL28" s="190"/>
      <c r="AM28" s="190"/>
      <c r="AN28" s="190"/>
      <c r="AO28" s="190"/>
      <c r="AP28" s="190"/>
      <c r="AQ28" s="190"/>
      <c r="AR28" s="190"/>
      <c r="AS28" s="190"/>
      <c r="AT28" s="190"/>
      <c r="AU28" s="190"/>
      <c r="AV28" s="190"/>
      <c r="AW28" s="190"/>
      <c r="AX28" s="190"/>
      <c r="AY28" s="190"/>
      <c r="AZ28" s="190"/>
      <c r="BA28" s="190"/>
      <c r="BB28" s="190"/>
      <c r="BC28" s="190"/>
      <c r="BD28" s="190"/>
      <c r="BE28" s="190"/>
      <c r="BF28" s="190"/>
      <c r="BG28" s="190"/>
      <c r="BH28" s="190"/>
    </row>
    <row r="29" customFormat="false" ht="12.75" hidden="false" customHeight="false" outlineLevel="3" collapsed="false">
      <c r="A29" s="191"/>
      <c r="B29" s="192"/>
      <c r="C29" s="196" t="s">
        <v>187</v>
      </c>
      <c r="D29" s="197"/>
      <c r="E29" s="198" t="n">
        <v>17.7</v>
      </c>
      <c r="F29" s="189"/>
      <c r="G29" s="189"/>
      <c r="H29" s="189"/>
      <c r="I29" s="189"/>
      <c r="J29" s="189"/>
      <c r="K29" s="189"/>
      <c r="L29" s="189"/>
      <c r="M29" s="189"/>
      <c r="N29" s="194"/>
      <c r="O29" s="194"/>
      <c r="P29" s="194"/>
      <c r="Q29" s="194"/>
      <c r="R29" s="189"/>
      <c r="S29" s="189"/>
      <c r="T29" s="189"/>
      <c r="U29" s="189"/>
      <c r="V29" s="189"/>
      <c r="W29" s="189"/>
      <c r="X29" s="189"/>
      <c r="Y29" s="189"/>
      <c r="Z29" s="190"/>
      <c r="AA29" s="190"/>
      <c r="AB29" s="190"/>
      <c r="AC29" s="190"/>
      <c r="AD29" s="190"/>
      <c r="AE29" s="190"/>
      <c r="AF29" s="190"/>
      <c r="AG29" s="190" t="s">
        <v>168</v>
      </c>
      <c r="AH29" s="190" t="n">
        <v>0</v>
      </c>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90"/>
      <c r="BG29" s="190"/>
      <c r="BH29" s="190"/>
    </row>
    <row r="30" customFormat="false" ht="12.75" hidden="false" customHeight="false" outlineLevel="3" collapsed="false">
      <c r="A30" s="191"/>
      <c r="B30" s="192"/>
      <c r="C30" s="196" t="s">
        <v>188</v>
      </c>
      <c r="D30" s="197"/>
      <c r="E30" s="198" t="n">
        <v>12.56637</v>
      </c>
      <c r="F30" s="189"/>
      <c r="G30" s="189"/>
      <c r="H30" s="189"/>
      <c r="I30" s="189"/>
      <c r="J30" s="189"/>
      <c r="K30" s="189"/>
      <c r="L30" s="189"/>
      <c r="M30" s="189"/>
      <c r="N30" s="194"/>
      <c r="O30" s="194"/>
      <c r="P30" s="194"/>
      <c r="Q30" s="194"/>
      <c r="R30" s="189"/>
      <c r="S30" s="189"/>
      <c r="T30" s="189"/>
      <c r="U30" s="189"/>
      <c r="V30" s="189"/>
      <c r="W30" s="189"/>
      <c r="X30" s="189"/>
      <c r="Y30" s="189"/>
      <c r="Z30" s="190"/>
      <c r="AA30" s="190"/>
      <c r="AB30" s="190"/>
      <c r="AC30" s="190"/>
      <c r="AD30" s="190"/>
      <c r="AE30" s="190"/>
      <c r="AF30" s="190"/>
      <c r="AG30" s="190" t="s">
        <v>168</v>
      </c>
      <c r="AH30" s="190" t="n">
        <v>0</v>
      </c>
      <c r="AI30" s="190"/>
      <c r="AJ30" s="190"/>
      <c r="AK30" s="190"/>
      <c r="AL30" s="190"/>
      <c r="AM30" s="190"/>
      <c r="AN30" s="190"/>
      <c r="AO30" s="190"/>
      <c r="AP30" s="190"/>
      <c r="AQ30" s="190"/>
      <c r="AR30" s="190"/>
      <c r="AS30" s="190"/>
      <c r="AT30" s="190"/>
      <c r="AU30" s="190"/>
      <c r="AV30" s="190"/>
      <c r="AW30" s="190"/>
      <c r="AX30" s="190"/>
      <c r="AY30" s="190"/>
      <c r="AZ30" s="190"/>
      <c r="BA30" s="190"/>
      <c r="BB30" s="190"/>
      <c r="BC30" s="190"/>
      <c r="BD30" s="190"/>
      <c r="BE30" s="190"/>
      <c r="BF30" s="190"/>
      <c r="BG30" s="190"/>
      <c r="BH30" s="190"/>
    </row>
    <row r="31" customFormat="false" ht="12.75" hidden="false" customHeight="false" outlineLevel="3" collapsed="false">
      <c r="A31" s="191"/>
      <c r="B31" s="192"/>
      <c r="C31" s="196" t="s">
        <v>189</v>
      </c>
      <c r="D31" s="197"/>
      <c r="E31" s="198" t="n">
        <v>6.89</v>
      </c>
      <c r="F31" s="189"/>
      <c r="G31" s="189"/>
      <c r="H31" s="189"/>
      <c r="I31" s="189"/>
      <c r="J31" s="189"/>
      <c r="K31" s="189"/>
      <c r="L31" s="189"/>
      <c r="M31" s="189"/>
      <c r="N31" s="194"/>
      <c r="O31" s="194"/>
      <c r="P31" s="194"/>
      <c r="Q31" s="194"/>
      <c r="R31" s="189"/>
      <c r="S31" s="189"/>
      <c r="T31" s="189"/>
      <c r="U31" s="189"/>
      <c r="V31" s="189"/>
      <c r="W31" s="189"/>
      <c r="X31" s="189"/>
      <c r="Y31" s="189"/>
      <c r="Z31" s="190"/>
      <c r="AA31" s="190"/>
      <c r="AB31" s="190"/>
      <c r="AC31" s="190"/>
      <c r="AD31" s="190"/>
      <c r="AE31" s="190"/>
      <c r="AF31" s="190"/>
      <c r="AG31" s="190" t="s">
        <v>168</v>
      </c>
      <c r="AH31" s="190" t="n">
        <v>0</v>
      </c>
      <c r="AI31" s="190"/>
      <c r="AJ31" s="190"/>
      <c r="AK31" s="190"/>
      <c r="AL31" s="190"/>
      <c r="AM31" s="190"/>
      <c r="AN31" s="190"/>
      <c r="AO31" s="190"/>
      <c r="AP31" s="190"/>
      <c r="AQ31" s="190"/>
      <c r="AR31" s="190"/>
      <c r="AS31" s="190"/>
      <c r="AT31" s="190"/>
      <c r="AU31" s="190"/>
      <c r="AV31" s="190"/>
      <c r="AW31" s="190"/>
      <c r="AX31" s="190"/>
      <c r="AY31" s="190"/>
      <c r="AZ31" s="190"/>
      <c r="BA31" s="190"/>
      <c r="BB31" s="190"/>
      <c r="BC31" s="190"/>
      <c r="BD31" s="190"/>
      <c r="BE31" s="190"/>
      <c r="BF31" s="190"/>
      <c r="BG31" s="190"/>
      <c r="BH31" s="190"/>
    </row>
    <row r="32" customFormat="false" ht="12.75" hidden="false" customHeight="false" outlineLevel="3" collapsed="false">
      <c r="A32" s="191"/>
      <c r="B32" s="192"/>
      <c r="C32" s="196" t="s">
        <v>190</v>
      </c>
      <c r="D32" s="197"/>
      <c r="E32" s="198" t="n">
        <v>7.36195</v>
      </c>
      <c r="F32" s="189"/>
      <c r="G32" s="189"/>
      <c r="H32" s="189"/>
      <c r="I32" s="189"/>
      <c r="J32" s="189"/>
      <c r="K32" s="189"/>
      <c r="L32" s="189"/>
      <c r="M32" s="189"/>
      <c r="N32" s="194"/>
      <c r="O32" s="194"/>
      <c r="P32" s="194"/>
      <c r="Q32" s="194"/>
      <c r="R32" s="189"/>
      <c r="S32" s="189"/>
      <c r="T32" s="189"/>
      <c r="U32" s="189"/>
      <c r="V32" s="189"/>
      <c r="W32" s="189"/>
      <c r="X32" s="189"/>
      <c r="Y32" s="189"/>
      <c r="Z32" s="190"/>
      <c r="AA32" s="190"/>
      <c r="AB32" s="190"/>
      <c r="AC32" s="190"/>
      <c r="AD32" s="190"/>
      <c r="AE32" s="190"/>
      <c r="AF32" s="190"/>
      <c r="AG32" s="190" t="s">
        <v>168</v>
      </c>
      <c r="AH32" s="190" t="n">
        <v>0</v>
      </c>
      <c r="AI32" s="190"/>
      <c r="AJ32" s="190"/>
      <c r="AK32" s="190"/>
      <c r="AL32" s="190"/>
      <c r="AM32" s="190"/>
      <c r="AN32" s="190"/>
      <c r="AO32" s="190"/>
      <c r="AP32" s="190"/>
      <c r="AQ32" s="190"/>
      <c r="AR32" s="190"/>
      <c r="AS32" s="190"/>
      <c r="AT32" s="190"/>
      <c r="AU32" s="190"/>
      <c r="AV32" s="190"/>
      <c r="AW32" s="190"/>
      <c r="AX32" s="190"/>
      <c r="AY32" s="190"/>
      <c r="AZ32" s="190"/>
      <c r="BA32" s="190"/>
      <c r="BB32" s="190"/>
      <c r="BC32" s="190"/>
      <c r="BD32" s="190"/>
      <c r="BE32" s="190"/>
      <c r="BF32" s="190"/>
      <c r="BG32" s="190"/>
      <c r="BH32" s="190"/>
    </row>
    <row r="33" customFormat="false" ht="12.75" hidden="false" customHeight="false" outlineLevel="3" collapsed="false">
      <c r="A33" s="191"/>
      <c r="B33" s="192"/>
      <c r="C33" s="196" t="s">
        <v>178</v>
      </c>
      <c r="D33" s="197"/>
      <c r="E33" s="198" t="n">
        <v>18</v>
      </c>
      <c r="F33" s="189"/>
      <c r="G33" s="189"/>
      <c r="H33" s="189"/>
      <c r="I33" s="189"/>
      <c r="J33" s="189"/>
      <c r="K33" s="189"/>
      <c r="L33" s="189"/>
      <c r="M33" s="189"/>
      <c r="N33" s="194"/>
      <c r="O33" s="194"/>
      <c r="P33" s="194"/>
      <c r="Q33" s="194"/>
      <c r="R33" s="189"/>
      <c r="S33" s="189"/>
      <c r="T33" s="189"/>
      <c r="U33" s="189"/>
      <c r="V33" s="189"/>
      <c r="W33" s="189"/>
      <c r="X33" s="189"/>
      <c r="Y33" s="189"/>
      <c r="Z33" s="190"/>
      <c r="AA33" s="190"/>
      <c r="AB33" s="190"/>
      <c r="AC33" s="190"/>
      <c r="AD33" s="190"/>
      <c r="AE33" s="190"/>
      <c r="AF33" s="190"/>
      <c r="AG33" s="190" t="s">
        <v>168</v>
      </c>
      <c r="AH33" s="190" t="n">
        <v>0</v>
      </c>
      <c r="AI33" s="190"/>
      <c r="AJ33" s="190"/>
      <c r="AK33" s="190"/>
      <c r="AL33" s="190"/>
      <c r="AM33" s="190"/>
      <c r="AN33" s="190"/>
      <c r="AO33" s="190"/>
      <c r="AP33" s="190"/>
      <c r="AQ33" s="190"/>
      <c r="AR33" s="190"/>
      <c r="AS33" s="190"/>
      <c r="AT33" s="190"/>
      <c r="AU33" s="190"/>
      <c r="AV33" s="190"/>
      <c r="AW33" s="190"/>
      <c r="AX33" s="190"/>
      <c r="AY33" s="190"/>
      <c r="AZ33" s="190"/>
      <c r="BA33" s="190"/>
      <c r="BB33" s="190"/>
      <c r="BC33" s="190"/>
      <c r="BD33" s="190"/>
      <c r="BE33" s="190"/>
      <c r="BF33" s="190"/>
      <c r="BG33" s="190"/>
      <c r="BH33" s="190"/>
    </row>
    <row r="34" customFormat="false" ht="19.4" hidden="false" customHeight="false" outlineLevel="3" collapsed="false">
      <c r="A34" s="191"/>
      <c r="B34" s="192"/>
      <c r="C34" s="196" t="s">
        <v>181</v>
      </c>
      <c r="D34" s="197"/>
      <c r="E34" s="198" t="n">
        <v>20.64</v>
      </c>
      <c r="F34" s="189"/>
      <c r="G34" s="189"/>
      <c r="H34" s="189"/>
      <c r="I34" s="189"/>
      <c r="J34" s="189"/>
      <c r="K34" s="189"/>
      <c r="L34" s="189"/>
      <c r="M34" s="189"/>
      <c r="N34" s="194"/>
      <c r="O34" s="194"/>
      <c r="P34" s="194"/>
      <c r="Q34" s="194"/>
      <c r="R34" s="189"/>
      <c r="S34" s="189"/>
      <c r="T34" s="189"/>
      <c r="U34" s="189"/>
      <c r="V34" s="189"/>
      <c r="W34" s="189"/>
      <c r="X34" s="189"/>
      <c r="Y34" s="189"/>
      <c r="Z34" s="190"/>
      <c r="AA34" s="190"/>
      <c r="AB34" s="190"/>
      <c r="AC34" s="190"/>
      <c r="AD34" s="190"/>
      <c r="AE34" s="190"/>
      <c r="AF34" s="190"/>
      <c r="AG34" s="190" t="s">
        <v>168</v>
      </c>
      <c r="AH34" s="190" t="n">
        <v>0</v>
      </c>
      <c r="AI34" s="190"/>
      <c r="AJ34" s="190"/>
      <c r="AK34" s="190"/>
      <c r="AL34" s="190"/>
      <c r="AM34" s="190"/>
      <c r="AN34" s="190"/>
      <c r="AO34" s="190"/>
      <c r="AP34" s="190"/>
      <c r="AQ34" s="190"/>
      <c r="AR34" s="190"/>
      <c r="AS34" s="190"/>
      <c r="AT34" s="190"/>
      <c r="AU34" s="190"/>
      <c r="AV34" s="190"/>
      <c r="AW34" s="190"/>
      <c r="AX34" s="190"/>
      <c r="AY34" s="190"/>
      <c r="AZ34" s="190"/>
      <c r="BA34" s="190"/>
      <c r="BB34" s="190"/>
      <c r="BC34" s="190"/>
      <c r="BD34" s="190"/>
      <c r="BE34" s="190"/>
      <c r="BF34" s="190"/>
      <c r="BG34" s="190"/>
      <c r="BH34" s="190"/>
    </row>
    <row r="35" customFormat="false" ht="12.75" hidden="false" customHeight="false" outlineLevel="3" collapsed="false">
      <c r="A35" s="191"/>
      <c r="B35" s="192"/>
      <c r="C35" s="196" t="s">
        <v>191</v>
      </c>
      <c r="D35" s="197"/>
      <c r="E35" s="198" t="n">
        <v>4.35</v>
      </c>
      <c r="F35" s="189"/>
      <c r="G35" s="189"/>
      <c r="H35" s="189"/>
      <c r="I35" s="189"/>
      <c r="J35" s="189"/>
      <c r="K35" s="189"/>
      <c r="L35" s="189"/>
      <c r="M35" s="189"/>
      <c r="N35" s="194"/>
      <c r="O35" s="194"/>
      <c r="P35" s="194"/>
      <c r="Q35" s="194"/>
      <c r="R35" s="189"/>
      <c r="S35" s="189"/>
      <c r="T35" s="189"/>
      <c r="U35" s="189"/>
      <c r="V35" s="189"/>
      <c r="W35" s="189"/>
      <c r="X35" s="189"/>
      <c r="Y35" s="189"/>
      <c r="Z35" s="190"/>
      <c r="AA35" s="190"/>
      <c r="AB35" s="190"/>
      <c r="AC35" s="190"/>
      <c r="AD35" s="190"/>
      <c r="AE35" s="190"/>
      <c r="AF35" s="190"/>
      <c r="AG35" s="190" t="s">
        <v>168</v>
      </c>
      <c r="AH35" s="190" t="n">
        <v>0</v>
      </c>
      <c r="AI35" s="190"/>
      <c r="AJ35" s="190"/>
      <c r="AK35" s="190"/>
      <c r="AL35" s="190"/>
      <c r="AM35" s="190"/>
      <c r="AN35" s="190"/>
      <c r="AO35" s="190"/>
      <c r="AP35" s="190"/>
      <c r="AQ35" s="190"/>
      <c r="AR35" s="190"/>
      <c r="AS35" s="190"/>
      <c r="AT35" s="190"/>
      <c r="AU35" s="190"/>
      <c r="AV35" s="190"/>
      <c r="AW35" s="190"/>
      <c r="AX35" s="190"/>
      <c r="AY35" s="190"/>
      <c r="AZ35" s="190"/>
      <c r="BA35" s="190"/>
      <c r="BB35" s="190"/>
      <c r="BC35" s="190"/>
      <c r="BD35" s="190"/>
      <c r="BE35" s="190"/>
      <c r="BF35" s="190"/>
      <c r="BG35" s="190"/>
      <c r="BH35" s="190"/>
    </row>
    <row r="36" customFormat="false" ht="28.35" hidden="false" customHeight="false" outlineLevel="3" collapsed="false">
      <c r="A36" s="191"/>
      <c r="B36" s="192"/>
      <c r="C36" s="196" t="s">
        <v>192</v>
      </c>
      <c r="D36" s="197"/>
      <c r="E36" s="198" t="n">
        <v>90</v>
      </c>
      <c r="F36" s="189"/>
      <c r="G36" s="189"/>
      <c r="H36" s="189"/>
      <c r="I36" s="189"/>
      <c r="J36" s="189"/>
      <c r="K36" s="189"/>
      <c r="L36" s="189"/>
      <c r="M36" s="189"/>
      <c r="N36" s="194"/>
      <c r="O36" s="194"/>
      <c r="P36" s="194"/>
      <c r="Q36" s="194"/>
      <c r="R36" s="189"/>
      <c r="S36" s="189"/>
      <c r="T36" s="189"/>
      <c r="U36" s="189"/>
      <c r="V36" s="189"/>
      <c r="W36" s="189"/>
      <c r="X36" s="189"/>
      <c r="Y36" s="189"/>
      <c r="Z36" s="190"/>
      <c r="AA36" s="190"/>
      <c r="AB36" s="190"/>
      <c r="AC36" s="190"/>
      <c r="AD36" s="190"/>
      <c r="AE36" s="190"/>
      <c r="AF36" s="190"/>
      <c r="AG36" s="190" t="s">
        <v>168</v>
      </c>
      <c r="AH36" s="190" t="n">
        <v>0</v>
      </c>
      <c r="AI36" s="190"/>
      <c r="AJ36" s="190"/>
      <c r="AK36" s="190"/>
      <c r="AL36" s="190"/>
      <c r="AM36" s="190"/>
      <c r="AN36" s="190"/>
      <c r="AO36" s="190"/>
      <c r="AP36" s="190"/>
      <c r="AQ36" s="190"/>
      <c r="AR36" s="190"/>
      <c r="AS36" s="190"/>
      <c r="AT36" s="190"/>
      <c r="AU36" s="190"/>
      <c r="AV36" s="190"/>
      <c r="AW36" s="190"/>
      <c r="AX36" s="190"/>
      <c r="AY36" s="190"/>
      <c r="AZ36" s="190"/>
      <c r="BA36" s="190"/>
      <c r="BB36" s="190"/>
      <c r="BC36" s="190"/>
      <c r="BD36" s="190"/>
      <c r="BE36" s="190"/>
      <c r="BF36" s="190"/>
      <c r="BG36" s="190"/>
      <c r="BH36" s="190"/>
    </row>
    <row r="37" customFormat="false" ht="12.75" hidden="false" customHeight="false" outlineLevel="1" collapsed="false">
      <c r="A37" s="181" t="n">
        <v>4</v>
      </c>
      <c r="B37" s="182" t="s">
        <v>193</v>
      </c>
      <c r="C37" s="183" t="s">
        <v>194</v>
      </c>
      <c r="D37" s="184" t="s">
        <v>158</v>
      </c>
      <c r="E37" s="185" t="n">
        <v>464.7</v>
      </c>
      <c r="F37" s="186"/>
      <c r="G37" s="187" t="n">
        <f aca="false">ROUND(E37*F37,2)</f>
        <v>0</v>
      </c>
      <c r="H37" s="186"/>
      <c r="I37" s="187" t="n">
        <f aca="false">ROUND(E37*H37,2)</f>
        <v>0</v>
      </c>
      <c r="J37" s="186"/>
      <c r="K37" s="187" t="n">
        <f aca="false">ROUND(E37*J37,2)</f>
        <v>0</v>
      </c>
      <c r="L37" s="187" t="n">
        <v>21</v>
      </c>
      <c r="M37" s="187" t="n">
        <f aca="false">G37*(1+L37/100)</f>
        <v>0</v>
      </c>
      <c r="N37" s="185" t="n">
        <v>2E-005</v>
      </c>
      <c r="O37" s="185" t="n">
        <f aca="false">ROUND(E37*N37,2)</f>
        <v>0.01</v>
      </c>
      <c r="P37" s="185" t="n">
        <v>0</v>
      </c>
      <c r="Q37" s="185" t="n">
        <f aca="false">ROUND(E37*P37,2)</f>
        <v>0</v>
      </c>
      <c r="R37" s="187"/>
      <c r="S37" s="187" t="s">
        <v>171</v>
      </c>
      <c r="T37" s="188" t="s">
        <v>171</v>
      </c>
      <c r="U37" s="189" t="n">
        <v>0.18</v>
      </c>
      <c r="V37" s="189" t="n">
        <f aca="false">ROUND(E37*U37,2)</f>
        <v>83.65</v>
      </c>
      <c r="W37" s="189"/>
      <c r="X37" s="189" t="s">
        <v>161</v>
      </c>
      <c r="Y37" s="189" t="s">
        <v>172</v>
      </c>
      <c r="Z37" s="190"/>
      <c r="AA37" s="190"/>
      <c r="AB37" s="190"/>
      <c r="AC37" s="190"/>
      <c r="AD37" s="190"/>
      <c r="AE37" s="190"/>
      <c r="AF37" s="190"/>
      <c r="AG37" s="190" t="s">
        <v>163</v>
      </c>
      <c r="AH37" s="190"/>
      <c r="AI37" s="190"/>
      <c r="AJ37" s="190"/>
      <c r="AK37" s="190"/>
      <c r="AL37" s="190"/>
      <c r="AM37" s="190"/>
      <c r="AN37" s="190"/>
      <c r="AO37" s="190"/>
      <c r="AP37" s="190"/>
      <c r="AQ37" s="190"/>
      <c r="AR37" s="190"/>
      <c r="AS37" s="190"/>
      <c r="AT37" s="190"/>
      <c r="AU37" s="190"/>
      <c r="AV37" s="190"/>
      <c r="AW37" s="190"/>
      <c r="AX37" s="190"/>
      <c r="AY37" s="190"/>
      <c r="AZ37" s="190"/>
      <c r="BA37" s="190"/>
      <c r="BB37" s="190"/>
      <c r="BC37" s="190"/>
      <c r="BD37" s="190"/>
      <c r="BE37" s="190"/>
      <c r="BF37" s="190"/>
      <c r="BG37" s="190"/>
      <c r="BH37" s="190"/>
    </row>
    <row r="38" customFormat="false" ht="12.75" hidden="false" customHeight="false" outlineLevel="2" collapsed="false">
      <c r="A38" s="191"/>
      <c r="B38" s="192"/>
      <c r="C38" s="196" t="s">
        <v>195</v>
      </c>
      <c r="D38" s="197"/>
      <c r="E38" s="198" t="n">
        <v>208.2</v>
      </c>
      <c r="F38" s="189"/>
      <c r="G38" s="189"/>
      <c r="H38" s="189"/>
      <c r="I38" s="189"/>
      <c r="J38" s="189"/>
      <c r="K38" s="189"/>
      <c r="L38" s="189"/>
      <c r="M38" s="189"/>
      <c r="N38" s="194"/>
      <c r="O38" s="194"/>
      <c r="P38" s="194"/>
      <c r="Q38" s="194"/>
      <c r="R38" s="189"/>
      <c r="S38" s="189"/>
      <c r="T38" s="189"/>
      <c r="U38" s="189"/>
      <c r="V38" s="189"/>
      <c r="W38" s="189"/>
      <c r="X38" s="189"/>
      <c r="Y38" s="189"/>
      <c r="Z38" s="190"/>
      <c r="AA38" s="190"/>
      <c r="AB38" s="190"/>
      <c r="AC38" s="190"/>
      <c r="AD38" s="190"/>
      <c r="AE38" s="190"/>
      <c r="AF38" s="190"/>
      <c r="AG38" s="190" t="s">
        <v>168</v>
      </c>
      <c r="AH38" s="190" t="n">
        <v>0</v>
      </c>
      <c r="AI38" s="190"/>
      <c r="AJ38" s="190"/>
      <c r="AK38" s="190"/>
      <c r="AL38" s="190"/>
      <c r="AM38" s="190"/>
      <c r="AN38" s="190"/>
      <c r="AO38" s="190"/>
      <c r="AP38" s="190"/>
      <c r="AQ38" s="190"/>
      <c r="AR38" s="190"/>
      <c r="AS38" s="190"/>
      <c r="AT38" s="190"/>
      <c r="AU38" s="190"/>
      <c r="AV38" s="190"/>
      <c r="AW38" s="190"/>
      <c r="AX38" s="190"/>
      <c r="AY38" s="190"/>
      <c r="AZ38" s="190"/>
      <c r="BA38" s="190"/>
      <c r="BB38" s="190"/>
      <c r="BC38" s="190"/>
      <c r="BD38" s="190"/>
      <c r="BE38" s="190"/>
      <c r="BF38" s="190"/>
      <c r="BG38" s="190"/>
      <c r="BH38" s="190"/>
    </row>
    <row r="39" customFormat="false" ht="12.75" hidden="false" customHeight="false" outlineLevel="3" collapsed="false">
      <c r="A39" s="191"/>
      <c r="B39" s="192"/>
      <c r="C39" s="196" t="s">
        <v>196</v>
      </c>
      <c r="D39" s="197"/>
      <c r="E39" s="198" t="n">
        <v>64.1</v>
      </c>
      <c r="F39" s="189"/>
      <c r="G39" s="189"/>
      <c r="H39" s="189"/>
      <c r="I39" s="189"/>
      <c r="J39" s="189"/>
      <c r="K39" s="189"/>
      <c r="L39" s="189"/>
      <c r="M39" s="189"/>
      <c r="N39" s="194"/>
      <c r="O39" s="194"/>
      <c r="P39" s="194"/>
      <c r="Q39" s="194"/>
      <c r="R39" s="189"/>
      <c r="S39" s="189"/>
      <c r="T39" s="189"/>
      <c r="U39" s="189"/>
      <c r="V39" s="189"/>
      <c r="W39" s="189"/>
      <c r="X39" s="189"/>
      <c r="Y39" s="189"/>
      <c r="Z39" s="190"/>
      <c r="AA39" s="190"/>
      <c r="AB39" s="190"/>
      <c r="AC39" s="190"/>
      <c r="AD39" s="190"/>
      <c r="AE39" s="190"/>
      <c r="AF39" s="190"/>
      <c r="AG39" s="190" t="s">
        <v>168</v>
      </c>
      <c r="AH39" s="190" t="n">
        <v>0</v>
      </c>
      <c r="AI39" s="190"/>
      <c r="AJ39" s="190"/>
      <c r="AK39" s="190"/>
      <c r="AL39" s="190"/>
      <c r="AM39" s="190"/>
      <c r="AN39" s="190"/>
      <c r="AO39" s="190"/>
      <c r="AP39" s="190"/>
      <c r="AQ39" s="190"/>
      <c r="AR39" s="190"/>
      <c r="AS39" s="190"/>
      <c r="AT39" s="190"/>
      <c r="AU39" s="190"/>
      <c r="AV39" s="190"/>
      <c r="AW39" s="190"/>
      <c r="AX39" s="190"/>
      <c r="AY39" s="190"/>
      <c r="AZ39" s="190"/>
      <c r="BA39" s="190"/>
      <c r="BB39" s="190"/>
      <c r="BC39" s="190"/>
      <c r="BD39" s="190"/>
      <c r="BE39" s="190"/>
      <c r="BF39" s="190"/>
      <c r="BG39" s="190"/>
      <c r="BH39" s="190"/>
    </row>
    <row r="40" customFormat="false" ht="12.75" hidden="false" customHeight="false" outlineLevel="3" collapsed="false">
      <c r="A40" s="191"/>
      <c r="B40" s="192"/>
      <c r="C40" s="196" t="s">
        <v>197</v>
      </c>
      <c r="D40" s="197"/>
      <c r="E40" s="198" t="n">
        <v>58</v>
      </c>
      <c r="F40" s="189"/>
      <c r="G40" s="189"/>
      <c r="H40" s="189"/>
      <c r="I40" s="189"/>
      <c r="J40" s="189"/>
      <c r="K40" s="189"/>
      <c r="L40" s="189"/>
      <c r="M40" s="189"/>
      <c r="N40" s="194"/>
      <c r="O40" s="194"/>
      <c r="P40" s="194"/>
      <c r="Q40" s="194"/>
      <c r="R40" s="189"/>
      <c r="S40" s="189"/>
      <c r="T40" s="189"/>
      <c r="U40" s="189"/>
      <c r="V40" s="189"/>
      <c r="W40" s="189"/>
      <c r="X40" s="189"/>
      <c r="Y40" s="189"/>
      <c r="Z40" s="190"/>
      <c r="AA40" s="190"/>
      <c r="AB40" s="190"/>
      <c r="AC40" s="190"/>
      <c r="AD40" s="190"/>
      <c r="AE40" s="190"/>
      <c r="AF40" s="190"/>
      <c r="AG40" s="190" t="s">
        <v>168</v>
      </c>
      <c r="AH40" s="190" t="n">
        <v>0</v>
      </c>
      <c r="AI40" s="190"/>
      <c r="AJ40" s="190"/>
      <c r="AK40" s="190"/>
      <c r="AL40" s="190"/>
      <c r="AM40" s="190"/>
      <c r="AN40" s="190"/>
      <c r="AO40" s="190"/>
      <c r="AP40" s="190"/>
      <c r="AQ40" s="190"/>
      <c r="AR40" s="190"/>
      <c r="AS40" s="190"/>
      <c r="AT40" s="190"/>
      <c r="AU40" s="190"/>
      <c r="AV40" s="190"/>
      <c r="AW40" s="190"/>
      <c r="AX40" s="190"/>
      <c r="AY40" s="190"/>
      <c r="AZ40" s="190"/>
      <c r="BA40" s="190"/>
      <c r="BB40" s="190"/>
      <c r="BC40" s="190"/>
      <c r="BD40" s="190"/>
      <c r="BE40" s="190"/>
      <c r="BF40" s="190"/>
      <c r="BG40" s="190"/>
      <c r="BH40" s="190"/>
    </row>
    <row r="41" customFormat="false" ht="12.75" hidden="false" customHeight="false" outlineLevel="3" collapsed="false">
      <c r="A41" s="191"/>
      <c r="B41" s="192"/>
      <c r="C41" s="196" t="s">
        <v>198</v>
      </c>
      <c r="D41" s="197"/>
      <c r="E41" s="198" t="n">
        <v>67.2</v>
      </c>
      <c r="F41" s="189"/>
      <c r="G41" s="189"/>
      <c r="H41" s="189"/>
      <c r="I41" s="189"/>
      <c r="J41" s="189"/>
      <c r="K41" s="189"/>
      <c r="L41" s="189"/>
      <c r="M41" s="189"/>
      <c r="N41" s="194"/>
      <c r="O41" s="194"/>
      <c r="P41" s="194"/>
      <c r="Q41" s="194"/>
      <c r="R41" s="189"/>
      <c r="S41" s="189"/>
      <c r="T41" s="189"/>
      <c r="U41" s="189"/>
      <c r="V41" s="189"/>
      <c r="W41" s="189"/>
      <c r="X41" s="189"/>
      <c r="Y41" s="189"/>
      <c r="Z41" s="190"/>
      <c r="AA41" s="190"/>
      <c r="AB41" s="190"/>
      <c r="AC41" s="190"/>
      <c r="AD41" s="190"/>
      <c r="AE41" s="190"/>
      <c r="AF41" s="190"/>
      <c r="AG41" s="190" t="s">
        <v>168</v>
      </c>
      <c r="AH41" s="190" t="n">
        <v>0</v>
      </c>
      <c r="AI41" s="190"/>
      <c r="AJ41" s="190"/>
      <c r="AK41" s="190"/>
      <c r="AL41" s="190"/>
      <c r="AM41" s="190"/>
      <c r="AN41" s="190"/>
      <c r="AO41" s="190"/>
      <c r="AP41" s="190"/>
      <c r="AQ41" s="190"/>
      <c r="AR41" s="190"/>
      <c r="AS41" s="190"/>
      <c r="AT41" s="190"/>
      <c r="AU41" s="190"/>
      <c r="AV41" s="190"/>
      <c r="AW41" s="190"/>
      <c r="AX41" s="190"/>
      <c r="AY41" s="190"/>
      <c r="AZ41" s="190"/>
      <c r="BA41" s="190"/>
      <c r="BB41" s="190"/>
      <c r="BC41" s="190"/>
      <c r="BD41" s="190"/>
      <c r="BE41" s="190"/>
      <c r="BF41" s="190"/>
      <c r="BG41" s="190"/>
      <c r="BH41" s="190"/>
    </row>
    <row r="42" customFormat="false" ht="12.75" hidden="false" customHeight="false" outlineLevel="3" collapsed="false">
      <c r="A42" s="191"/>
      <c r="B42" s="192"/>
      <c r="C42" s="196" t="s">
        <v>199</v>
      </c>
      <c r="D42" s="197"/>
      <c r="E42" s="198" t="n">
        <v>67.2</v>
      </c>
      <c r="F42" s="189"/>
      <c r="G42" s="189"/>
      <c r="H42" s="189"/>
      <c r="I42" s="189"/>
      <c r="J42" s="189"/>
      <c r="K42" s="189"/>
      <c r="L42" s="189"/>
      <c r="M42" s="189"/>
      <c r="N42" s="194"/>
      <c r="O42" s="194"/>
      <c r="P42" s="194"/>
      <c r="Q42" s="194"/>
      <c r="R42" s="189"/>
      <c r="S42" s="189"/>
      <c r="T42" s="189"/>
      <c r="U42" s="189"/>
      <c r="V42" s="189"/>
      <c r="W42" s="189"/>
      <c r="X42" s="189"/>
      <c r="Y42" s="189"/>
      <c r="Z42" s="190"/>
      <c r="AA42" s="190"/>
      <c r="AB42" s="190"/>
      <c r="AC42" s="190"/>
      <c r="AD42" s="190"/>
      <c r="AE42" s="190"/>
      <c r="AF42" s="190"/>
      <c r="AG42" s="190" t="s">
        <v>168</v>
      </c>
      <c r="AH42" s="190" t="n">
        <v>0</v>
      </c>
      <c r="AI42" s="190"/>
      <c r="AJ42" s="190"/>
      <c r="AK42" s="190"/>
      <c r="AL42" s="190"/>
      <c r="AM42" s="190"/>
      <c r="AN42" s="190"/>
      <c r="AO42" s="190"/>
      <c r="AP42" s="190"/>
      <c r="AQ42" s="190"/>
      <c r="AR42" s="190"/>
      <c r="AS42" s="190"/>
      <c r="AT42" s="190"/>
      <c r="AU42" s="190"/>
      <c r="AV42" s="190"/>
      <c r="AW42" s="190"/>
      <c r="AX42" s="190"/>
      <c r="AY42" s="190"/>
      <c r="AZ42" s="190"/>
      <c r="BA42" s="190"/>
      <c r="BB42" s="190"/>
      <c r="BC42" s="190"/>
      <c r="BD42" s="190"/>
      <c r="BE42" s="190"/>
      <c r="BF42" s="190"/>
      <c r="BG42" s="190"/>
      <c r="BH42" s="190"/>
    </row>
    <row r="43" customFormat="false" ht="12.75" hidden="false" customHeight="false" outlineLevel="1" collapsed="false">
      <c r="A43" s="181" t="n">
        <v>5</v>
      </c>
      <c r="B43" s="182" t="s">
        <v>200</v>
      </c>
      <c r="C43" s="183" t="s">
        <v>201</v>
      </c>
      <c r="D43" s="184" t="s">
        <v>158</v>
      </c>
      <c r="E43" s="185" t="n">
        <v>15</v>
      </c>
      <c r="F43" s="186"/>
      <c r="G43" s="187" t="n">
        <f aca="false">ROUND(E43*F43,2)</f>
        <v>0</v>
      </c>
      <c r="H43" s="186"/>
      <c r="I43" s="187" t="n">
        <f aca="false">ROUND(E43*H43,2)</f>
        <v>0</v>
      </c>
      <c r="J43" s="186"/>
      <c r="K43" s="187" t="n">
        <f aca="false">ROUND(E43*J43,2)</f>
        <v>0</v>
      </c>
      <c r="L43" s="187" t="n">
        <v>21</v>
      </c>
      <c r="M43" s="187" t="n">
        <f aca="false">G43*(1+L43/100)</f>
        <v>0</v>
      </c>
      <c r="N43" s="185" t="n">
        <v>0.00252</v>
      </c>
      <c r="O43" s="185" t="n">
        <f aca="false">ROUND(E43*N43,2)</f>
        <v>0.04</v>
      </c>
      <c r="P43" s="185" t="n">
        <v>0</v>
      </c>
      <c r="Q43" s="185" t="n">
        <f aca="false">ROUND(E43*P43,2)</f>
        <v>0</v>
      </c>
      <c r="R43" s="187"/>
      <c r="S43" s="187" t="s">
        <v>159</v>
      </c>
      <c r="T43" s="188" t="s">
        <v>160</v>
      </c>
      <c r="U43" s="189" t="n">
        <v>0.17</v>
      </c>
      <c r="V43" s="189" t="n">
        <f aca="false">ROUND(E43*U43,2)</f>
        <v>2.55</v>
      </c>
      <c r="W43" s="189"/>
      <c r="X43" s="189" t="s">
        <v>161</v>
      </c>
      <c r="Y43" s="189" t="s">
        <v>172</v>
      </c>
      <c r="Z43" s="190"/>
      <c r="AA43" s="190"/>
      <c r="AB43" s="190"/>
      <c r="AC43" s="190"/>
      <c r="AD43" s="190"/>
      <c r="AE43" s="190"/>
      <c r="AF43" s="190"/>
      <c r="AG43" s="190" t="s">
        <v>163</v>
      </c>
      <c r="AH43" s="190"/>
      <c r="AI43" s="190"/>
      <c r="AJ43" s="190"/>
      <c r="AK43" s="190"/>
      <c r="AL43" s="190"/>
      <c r="AM43" s="190"/>
      <c r="AN43" s="190"/>
      <c r="AO43" s="190"/>
      <c r="AP43" s="190"/>
      <c r="AQ43" s="190"/>
      <c r="AR43" s="190"/>
      <c r="AS43" s="190"/>
      <c r="AT43" s="190"/>
      <c r="AU43" s="190"/>
      <c r="AV43" s="190"/>
      <c r="AW43" s="190"/>
      <c r="AX43" s="190"/>
      <c r="AY43" s="190"/>
      <c r="AZ43" s="190"/>
      <c r="BA43" s="190"/>
      <c r="BB43" s="190"/>
      <c r="BC43" s="190"/>
      <c r="BD43" s="190"/>
      <c r="BE43" s="190"/>
      <c r="BF43" s="190"/>
      <c r="BG43" s="190"/>
      <c r="BH43" s="190"/>
    </row>
    <row r="44" customFormat="false" ht="12.75" hidden="false" customHeight="false" outlineLevel="2" collapsed="false">
      <c r="A44" s="191"/>
      <c r="B44" s="192"/>
      <c r="C44" s="196" t="s">
        <v>202</v>
      </c>
      <c r="D44" s="197"/>
      <c r="E44" s="198" t="n">
        <v>15</v>
      </c>
      <c r="F44" s="189"/>
      <c r="G44" s="189"/>
      <c r="H44" s="189"/>
      <c r="I44" s="189"/>
      <c r="J44" s="189"/>
      <c r="K44" s="189"/>
      <c r="L44" s="189"/>
      <c r="M44" s="189"/>
      <c r="N44" s="194"/>
      <c r="O44" s="194"/>
      <c r="P44" s="194"/>
      <c r="Q44" s="194"/>
      <c r="R44" s="189"/>
      <c r="S44" s="189"/>
      <c r="T44" s="189"/>
      <c r="U44" s="189"/>
      <c r="V44" s="189"/>
      <c r="W44" s="189"/>
      <c r="X44" s="189"/>
      <c r="Y44" s="189"/>
      <c r="Z44" s="190"/>
      <c r="AA44" s="190"/>
      <c r="AB44" s="190"/>
      <c r="AC44" s="190"/>
      <c r="AD44" s="190"/>
      <c r="AE44" s="190"/>
      <c r="AF44" s="190"/>
      <c r="AG44" s="190" t="s">
        <v>168</v>
      </c>
      <c r="AH44" s="190" t="n">
        <v>0</v>
      </c>
      <c r="AI44" s="190"/>
      <c r="AJ44" s="190"/>
      <c r="AK44" s="190"/>
      <c r="AL44" s="190"/>
      <c r="AM44" s="190"/>
      <c r="AN44" s="190"/>
      <c r="AO44" s="190"/>
      <c r="AP44" s="190"/>
      <c r="AQ44" s="190"/>
      <c r="AR44" s="190"/>
      <c r="AS44" s="190"/>
      <c r="AT44" s="190"/>
      <c r="AU44" s="190"/>
      <c r="AV44" s="190"/>
      <c r="AW44" s="190"/>
      <c r="AX44" s="190"/>
      <c r="AY44" s="190"/>
      <c r="AZ44" s="190"/>
      <c r="BA44" s="190"/>
      <c r="BB44" s="190"/>
      <c r="BC44" s="190"/>
      <c r="BD44" s="190"/>
      <c r="BE44" s="190"/>
      <c r="BF44" s="190"/>
      <c r="BG44" s="190"/>
      <c r="BH44" s="190"/>
    </row>
    <row r="45" customFormat="false" ht="12.75" hidden="false" customHeight="false" outlineLevel="1" collapsed="false">
      <c r="A45" s="181" t="n">
        <v>6</v>
      </c>
      <c r="B45" s="182" t="s">
        <v>203</v>
      </c>
      <c r="C45" s="183" t="s">
        <v>204</v>
      </c>
      <c r="D45" s="184" t="s">
        <v>158</v>
      </c>
      <c r="E45" s="185" t="n">
        <v>464.7</v>
      </c>
      <c r="F45" s="186"/>
      <c r="G45" s="187" t="n">
        <f aca="false">ROUND(E45*F45,2)</f>
        <v>0</v>
      </c>
      <c r="H45" s="186"/>
      <c r="I45" s="187" t="n">
        <f aca="false">ROUND(E45*H45,2)</f>
        <v>0</v>
      </c>
      <c r="J45" s="186"/>
      <c r="K45" s="187" t="n">
        <f aca="false">ROUND(E45*J45,2)</f>
        <v>0</v>
      </c>
      <c r="L45" s="187" t="n">
        <v>21</v>
      </c>
      <c r="M45" s="187" t="n">
        <f aca="false">G45*(1+L45/100)</f>
        <v>0</v>
      </c>
      <c r="N45" s="185" t="n">
        <v>0.00105</v>
      </c>
      <c r="O45" s="185" t="n">
        <f aca="false">ROUND(E45*N45,2)</f>
        <v>0.49</v>
      </c>
      <c r="P45" s="185" t="n">
        <v>0</v>
      </c>
      <c r="Q45" s="185" t="n">
        <f aca="false">ROUND(E45*P45,2)</f>
        <v>0</v>
      </c>
      <c r="R45" s="187"/>
      <c r="S45" s="187" t="s">
        <v>159</v>
      </c>
      <c r="T45" s="188" t="s">
        <v>205</v>
      </c>
      <c r="U45" s="189" t="n">
        <v>0.12</v>
      </c>
      <c r="V45" s="189" t="n">
        <f aca="false">ROUND(E45*U45,2)</f>
        <v>55.76</v>
      </c>
      <c r="W45" s="189"/>
      <c r="X45" s="189" t="s">
        <v>161</v>
      </c>
      <c r="Y45" s="189" t="s">
        <v>206</v>
      </c>
      <c r="Z45" s="190"/>
      <c r="AA45" s="190"/>
      <c r="AB45" s="190"/>
      <c r="AC45" s="190"/>
      <c r="AD45" s="190"/>
      <c r="AE45" s="190"/>
      <c r="AF45" s="190"/>
      <c r="AG45" s="190" t="s">
        <v>163</v>
      </c>
      <c r="AH45" s="190"/>
      <c r="AI45" s="190"/>
      <c r="AJ45" s="190"/>
      <c r="AK45" s="190"/>
      <c r="AL45" s="190"/>
      <c r="AM45" s="190"/>
      <c r="AN45" s="190"/>
      <c r="AO45" s="190"/>
      <c r="AP45" s="190"/>
      <c r="AQ45" s="190"/>
      <c r="AR45" s="190"/>
      <c r="AS45" s="190"/>
      <c r="AT45" s="190"/>
      <c r="AU45" s="190"/>
      <c r="AV45" s="190"/>
      <c r="AW45" s="190"/>
      <c r="AX45" s="190"/>
      <c r="AY45" s="190"/>
      <c r="AZ45" s="190"/>
      <c r="BA45" s="190"/>
      <c r="BB45" s="190"/>
      <c r="BC45" s="190"/>
      <c r="BD45" s="190"/>
      <c r="BE45" s="190"/>
      <c r="BF45" s="190"/>
      <c r="BG45" s="190"/>
      <c r="BH45" s="190"/>
    </row>
    <row r="46" customFormat="false" ht="12.75" hidden="false" customHeight="true" outlineLevel="2" collapsed="false">
      <c r="A46" s="191"/>
      <c r="B46" s="192"/>
      <c r="C46" s="193" t="s">
        <v>207</v>
      </c>
      <c r="D46" s="193"/>
      <c r="E46" s="193"/>
      <c r="F46" s="193"/>
      <c r="G46" s="193"/>
      <c r="H46" s="189"/>
      <c r="I46" s="189"/>
      <c r="J46" s="189"/>
      <c r="K46" s="189"/>
      <c r="L46" s="189"/>
      <c r="M46" s="189"/>
      <c r="N46" s="194"/>
      <c r="O46" s="194"/>
      <c r="P46" s="194"/>
      <c r="Q46" s="194"/>
      <c r="R46" s="189"/>
      <c r="S46" s="189"/>
      <c r="T46" s="189"/>
      <c r="U46" s="189"/>
      <c r="V46" s="189"/>
      <c r="W46" s="189"/>
      <c r="X46" s="189"/>
      <c r="Y46" s="189"/>
      <c r="Z46" s="190"/>
      <c r="AA46" s="190"/>
      <c r="AB46" s="190"/>
      <c r="AC46" s="190"/>
      <c r="AD46" s="190"/>
      <c r="AE46" s="190"/>
      <c r="AF46" s="190"/>
      <c r="AG46" s="190" t="s">
        <v>165</v>
      </c>
      <c r="AH46" s="190"/>
      <c r="AI46" s="190"/>
      <c r="AJ46" s="190"/>
      <c r="AK46" s="190"/>
      <c r="AL46" s="190"/>
      <c r="AM46" s="190"/>
      <c r="AN46" s="190"/>
      <c r="AO46" s="190"/>
      <c r="AP46" s="190"/>
      <c r="AQ46" s="190"/>
      <c r="AR46" s="190"/>
      <c r="AS46" s="190"/>
      <c r="AT46" s="190"/>
      <c r="AU46" s="190"/>
      <c r="AV46" s="190"/>
      <c r="AW46" s="190"/>
      <c r="AX46" s="190"/>
      <c r="AY46" s="190"/>
      <c r="AZ46" s="190"/>
      <c r="BA46" s="190"/>
      <c r="BB46" s="190"/>
      <c r="BC46" s="190"/>
      <c r="BD46" s="190"/>
      <c r="BE46" s="190"/>
      <c r="BF46" s="190"/>
      <c r="BG46" s="190"/>
      <c r="BH46" s="190"/>
    </row>
    <row r="47" customFormat="false" ht="12.75" hidden="false" customHeight="false" outlineLevel="2" collapsed="false">
      <c r="A47" s="191"/>
      <c r="B47" s="192"/>
      <c r="C47" s="196" t="s">
        <v>195</v>
      </c>
      <c r="D47" s="197"/>
      <c r="E47" s="198" t="n">
        <v>208.2</v>
      </c>
      <c r="F47" s="189"/>
      <c r="G47" s="189"/>
      <c r="H47" s="189"/>
      <c r="I47" s="189"/>
      <c r="J47" s="189"/>
      <c r="K47" s="189"/>
      <c r="L47" s="189"/>
      <c r="M47" s="189"/>
      <c r="N47" s="194"/>
      <c r="O47" s="194"/>
      <c r="P47" s="194"/>
      <c r="Q47" s="194"/>
      <c r="R47" s="189"/>
      <c r="S47" s="189"/>
      <c r="T47" s="189"/>
      <c r="U47" s="189"/>
      <c r="V47" s="189"/>
      <c r="W47" s="189"/>
      <c r="X47" s="189"/>
      <c r="Y47" s="189"/>
      <c r="Z47" s="190"/>
      <c r="AA47" s="190"/>
      <c r="AB47" s="190"/>
      <c r="AC47" s="190"/>
      <c r="AD47" s="190"/>
      <c r="AE47" s="190"/>
      <c r="AF47" s="190"/>
      <c r="AG47" s="190" t="s">
        <v>168</v>
      </c>
      <c r="AH47" s="190" t="n">
        <v>0</v>
      </c>
      <c r="AI47" s="190"/>
      <c r="AJ47" s="190"/>
      <c r="AK47" s="190"/>
      <c r="AL47" s="190"/>
      <c r="AM47" s="190"/>
      <c r="AN47" s="190"/>
      <c r="AO47" s="190"/>
      <c r="AP47" s="190"/>
      <c r="AQ47" s="190"/>
      <c r="AR47" s="190"/>
      <c r="AS47" s="190"/>
      <c r="AT47" s="190"/>
      <c r="AU47" s="190"/>
      <c r="AV47" s="190"/>
      <c r="AW47" s="190"/>
      <c r="AX47" s="190"/>
      <c r="AY47" s="190"/>
      <c r="AZ47" s="190"/>
      <c r="BA47" s="190"/>
      <c r="BB47" s="190"/>
      <c r="BC47" s="190"/>
      <c r="BD47" s="190"/>
      <c r="BE47" s="190"/>
      <c r="BF47" s="190"/>
      <c r="BG47" s="190"/>
      <c r="BH47" s="190"/>
    </row>
    <row r="48" customFormat="false" ht="12.75" hidden="false" customHeight="false" outlineLevel="3" collapsed="false">
      <c r="A48" s="191"/>
      <c r="B48" s="192"/>
      <c r="C48" s="196" t="s">
        <v>196</v>
      </c>
      <c r="D48" s="197"/>
      <c r="E48" s="198" t="n">
        <v>64.1</v>
      </c>
      <c r="F48" s="189"/>
      <c r="G48" s="189"/>
      <c r="H48" s="189"/>
      <c r="I48" s="189"/>
      <c r="J48" s="189"/>
      <c r="K48" s="189"/>
      <c r="L48" s="189"/>
      <c r="M48" s="189"/>
      <c r="N48" s="194"/>
      <c r="O48" s="194"/>
      <c r="P48" s="194"/>
      <c r="Q48" s="194"/>
      <c r="R48" s="189"/>
      <c r="S48" s="189"/>
      <c r="T48" s="189"/>
      <c r="U48" s="189"/>
      <c r="V48" s="189"/>
      <c r="W48" s="189"/>
      <c r="X48" s="189"/>
      <c r="Y48" s="189"/>
      <c r="Z48" s="190"/>
      <c r="AA48" s="190"/>
      <c r="AB48" s="190"/>
      <c r="AC48" s="190"/>
      <c r="AD48" s="190"/>
      <c r="AE48" s="190"/>
      <c r="AF48" s="190"/>
      <c r="AG48" s="190" t="s">
        <v>168</v>
      </c>
      <c r="AH48" s="190" t="n">
        <v>0</v>
      </c>
      <c r="AI48" s="190"/>
      <c r="AJ48" s="190"/>
      <c r="AK48" s="190"/>
      <c r="AL48" s="190"/>
      <c r="AM48" s="190"/>
      <c r="AN48" s="190"/>
      <c r="AO48" s="190"/>
      <c r="AP48" s="190"/>
      <c r="AQ48" s="190"/>
      <c r="AR48" s="190"/>
      <c r="AS48" s="190"/>
      <c r="AT48" s="190"/>
      <c r="AU48" s="190"/>
      <c r="AV48" s="190"/>
      <c r="AW48" s="190"/>
      <c r="AX48" s="190"/>
      <c r="AY48" s="190"/>
      <c r="AZ48" s="190"/>
      <c r="BA48" s="190"/>
      <c r="BB48" s="190"/>
      <c r="BC48" s="190"/>
      <c r="BD48" s="190"/>
      <c r="BE48" s="190"/>
      <c r="BF48" s="190"/>
      <c r="BG48" s="190"/>
      <c r="BH48" s="190"/>
    </row>
    <row r="49" customFormat="false" ht="12.75" hidden="false" customHeight="false" outlineLevel="3" collapsed="false">
      <c r="A49" s="191"/>
      <c r="B49" s="192"/>
      <c r="C49" s="196" t="s">
        <v>197</v>
      </c>
      <c r="D49" s="197"/>
      <c r="E49" s="198" t="n">
        <v>58</v>
      </c>
      <c r="F49" s="189"/>
      <c r="G49" s="189"/>
      <c r="H49" s="189"/>
      <c r="I49" s="189"/>
      <c r="J49" s="189"/>
      <c r="K49" s="189"/>
      <c r="L49" s="189"/>
      <c r="M49" s="189"/>
      <c r="N49" s="194"/>
      <c r="O49" s="194"/>
      <c r="P49" s="194"/>
      <c r="Q49" s="194"/>
      <c r="R49" s="189"/>
      <c r="S49" s="189"/>
      <c r="T49" s="189"/>
      <c r="U49" s="189"/>
      <c r="V49" s="189"/>
      <c r="W49" s="189"/>
      <c r="X49" s="189"/>
      <c r="Y49" s="189"/>
      <c r="Z49" s="190"/>
      <c r="AA49" s="190"/>
      <c r="AB49" s="190"/>
      <c r="AC49" s="190"/>
      <c r="AD49" s="190"/>
      <c r="AE49" s="190"/>
      <c r="AF49" s="190"/>
      <c r="AG49" s="190" t="s">
        <v>168</v>
      </c>
      <c r="AH49" s="190" t="n">
        <v>0</v>
      </c>
      <c r="AI49" s="190"/>
      <c r="AJ49" s="190"/>
      <c r="AK49" s="190"/>
      <c r="AL49" s="190"/>
      <c r="AM49" s="190"/>
      <c r="AN49" s="190"/>
      <c r="AO49" s="190"/>
      <c r="AP49" s="190"/>
      <c r="AQ49" s="190"/>
      <c r="AR49" s="190"/>
      <c r="AS49" s="190"/>
      <c r="AT49" s="190"/>
      <c r="AU49" s="190"/>
      <c r="AV49" s="190"/>
      <c r="AW49" s="190"/>
      <c r="AX49" s="190"/>
      <c r="AY49" s="190"/>
      <c r="AZ49" s="190"/>
      <c r="BA49" s="190"/>
      <c r="BB49" s="190"/>
      <c r="BC49" s="190"/>
      <c r="BD49" s="190"/>
      <c r="BE49" s="190"/>
      <c r="BF49" s="190"/>
      <c r="BG49" s="190"/>
      <c r="BH49" s="190"/>
    </row>
    <row r="50" customFormat="false" ht="12.75" hidden="false" customHeight="false" outlineLevel="3" collapsed="false">
      <c r="A50" s="191"/>
      <c r="B50" s="192"/>
      <c r="C50" s="196" t="s">
        <v>198</v>
      </c>
      <c r="D50" s="197"/>
      <c r="E50" s="198" t="n">
        <v>67.2</v>
      </c>
      <c r="F50" s="189"/>
      <c r="G50" s="189"/>
      <c r="H50" s="189"/>
      <c r="I50" s="189"/>
      <c r="J50" s="189"/>
      <c r="K50" s="189"/>
      <c r="L50" s="189"/>
      <c r="M50" s="189"/>
      <c r="N50" s="194"/>
      <c r="O50" s="194"/>
      <c r="P50" s="194"/>
      <c r="Q50" s="194"/>
      <c r="R50" s="189"/>
      <c r="S50" s="189"/>
      <c r="T50" s="189"/>
      <c r="U50" s="189"/>
      <c r="V50" s="189"/>
      <c r="W50" s="189"/>
      <c r="X50" s="189"/>
      <c r="Y50" s="189"/>
      <c r="Z50" s="190"/>
      <c r="AA50" s="190"/>
      <c r="AB50" s="190"/>
      <c r="AC50" s="190"/>
      <c r="AD50" s="190"/>
      <c r="AE50" s="190"/>
      <c r="AF50" s="190"/>
      <c r="AG50" s="190" t="s">
        <v>168</v>
      </c>
      <c r="AH50" s="190" t="n">
        <v>0</v>
      </c>
      <c r="AI50" s="190"/>
      <c r="AJ50" s="190"/>
      <c r="AK50" s="190"/>
      <c r="AL50" s="190"/>
      <c r="AM50" s="190"/>
      <c r="AN50" s="190"/>
      <c r="AO50" s="190"/>
      <c r="AP50" s="190"/>
      <c r="AQ50" s="190"/>
      <c r="AR50" s="190"/>
      <c r="AS50" s="190"/>
      <c r="AT50" s="190"/>
      <c r="AU50" s="190"/>
      <c r="AV50" s="190"/>
      <c r="AW50" s="190"/>
      <c r="AX50" s="190"/>
      <c r="AY50" s="190"/>
      <c r="AZ50" s="190"/>
      <c r="BA50" s="190"/>
      <c r="BB50" s="190"/>
      <c r="BC50" s="190"/>
      <c r="BD50" s="190"/>
      <c r="BE50" s="190"/>
      <c r="BF50" s="190"/>
      <c r="BG50" s="190"/>
      <c r="BH50" s="190"/>
    </row>
    <row r="51" customFormat="false" ht="12.75" hidden="false" customHeight="false" outlineLevel="3" collapsed="false">
      <c r="A51" s="191"/>
      <c r="B51" s="192"/>
      <c r="C51" s="196" t="s">
        <v>199</v>
      </c>
      <c r="D51" s="197"/>
      <c r="E51" s="198" t="n">
        <v>67.2</v>
      </c>
      <c r="F51" s="189"/>
      <c r="G51" s="189"/>
      <c r="H51" s="189"/>
      <c r="I51" s="189"/>
      <c r="J51" s="189"/>
      <c r="K51" s="189"/>
      <c r="L51" s="189"/>
      <c r="M51" s="189"/>
      <c r="N51" s="194"/>
      <c r="O51" s="194"/>
      <c r="P51" s="194"/>
      <c r="Q51" s="194"/>
      <c r="R51" s="189"/>
      <c r="S51" s="189"/>
      <c r="T51" s="189"/>
      <c r="U51" s="189"/>
      <c r="V51" s="189"/>
      <c r="W51" s="189"/>
      <c r="X51" s="189"/>
      <c r="Y51" s="189"/>
      <c r="Z51" s="190"/>
      <c r="AA51" s="190"/>
      <c r="AB51" s="190"/>
      <c r="AC51" s="190"/>
      <c r="AD51" s="190"/>
      <c r="AE51" s="190"/>
      <c r="AF51" s="190"/>
      <c r="AG51" s="190" t="s">
        <v>168</v>
      </c>
      <c r="AH51" s="190" t="n">
        <v>0</v>
      </c>
      <c r="AI51" s="190"/>
      <c r="AJ51" s="190"/>
      <c r="AK51" s="190"/>
      <c r="AL51" s="190"/>
      <c r="AM51" s="190"/>
      <c r="AN51" s="190"/>
      <c r="AO51" s="190"/>
      <c r="AP51" s="190"/>
      <c r="AQ51" s="190"/>
      <c r="AR51" s="190"/>
      <c r="AS51" s="190"/>
      <c r="AT51" s="190"/>
      <c r="AU51" s="190"/>
      <c r="AV51" s="190"/>
      <c r="AW51" s="190"/>
      <c r="AX51" s="190"/>
      <c r="AY51" s="190"/>
      <c r="AZ51" s="190"/>
      <c r="BA51" s="190"/>
      <c r="BB51" s="190"/>
      <c r="BC51" s="190"/>
      <c r="BD51" s="190"/>
      <c r="BE51" s="190"/>
      <c r="BF51" s="190"/>
      <c r="BG51" s="190"/>
      <c r="BH51" s="190"/>
    </row>
    <row r="52" customFormat="false" ht="28.35" hidden="false" customHeight="false" outlineLevel="1" collapsed="false">
      <c r="A52" s="181" t="n">
        <v>7</v>
      </c>
      <c r="B52" s="182" t="s">
        <v>208</v>
      </c>
      <c r="C52" s="183" t="s">
        <v>209</v>
      </c>
      <c r="D52" s="184" t="s">
        <v>158</v>
      </c>
      <c r="E52" s="185" t="n">
        <v>287.6</v>
      </c>
      <c r="F52" s="186"/>
      <c r="G52" s="187" t="n">
        <f aca="false">ROUND(E52*F52,2)</f>
        <v>0</v>
      </c>
      <c r="H52" s="186"/>
      <c r="I52" s="187" t="n">
        <f aca="false">ROUND(E52*H52,2)</f>
        <v>0</v>
      </c>
      <c r="J52" s="186"/>
      <c r="K52" s="187" t="n">
        <f aca="false">ROUND(E52*J52,2)</f>
        <v>0</v>
      </c>
      <c r="L52" s="187" t="n">
        <v>21</v>
      </c>
      <c r="M52" s="187" t="n">
        <f aca="false">G52*(1+L52/100)</f>
        <v>0</v>
      </c>
      <c r="N52" s="185" t="n">
        <v>0.00074</v>
      </c>
      <c r="O52" s="185" t="n">
        <f aca="false">ROUND(E52*N52,2)</f>
        <v>0.21</v>
      </c>
      <c r="P52" s="185" t="n">
        <v>0</v>
      </c>
      <c r="Q52" s="185" t="n">
        <f aca="false">ROUND(E52*P52,2)</f>
        <v>0</v>
      </c>
      <c r="R52" s="187"/>
      <c r="S52" s="187" t="s">
        <v>159</v>
      </c>
      <c r="T52" s="188" t="s">
        <v>160</v>
      </c>
      <c r="U52" s="189" t="n">
        <v>0</v>
      </c>
      <c r="V52" s="189" t="n">
        <f aca="false">ROUND(E52*U52,2)</f>
        <v>0</v>
      </c>
      <c r="W52" s="189"/>
      <c r="X52" s="189" t="s">
        <v>161</v>
      </c>
      <c r="Y52" s="189" t="s">
        <v>206</v>
      </c>
      <c r="Z52" s="190"/>
      <c r="AA52" s="190"/>
      <c r="AB52" s="190"/>
      <c r="AC52" s="190"/>
      <c r="AD52" s="190"/>
      <c r="AE52" s="190"/>
      <c r="AF52" s="190"/>
      <c r="AG52" s="190" t="s">
        <v>163</v>
      </c>
      <c r="AH52" s="190"/>
      <c r="AI52" s="190"/>
      <c r="AJ52" s="190"/>
      <c r="AK52" s="190"/>
      <c r="AL52" s="190"/>
      <c r="AM52" s="190"/>
      <c r="AN52" s="190"/>
      <c r="AO52" s="190"/>
      <c r="AP52" s="190"/>
      <c r="AQ52" s="190"/>
      <c r="AR52" s="190"/>
      <c r="AS52" s="190"/>
      <c r="AT52" s="190"/>
      <c r="AU52" s="190"/>
      <c r="AV52" s="190"/>
      <c r="AW52" s="190"/>
      <c r="AX52" s="190"/>
      <c r="AY52" s="190"/>
      <c r="AZ52" s="190"/>
      <c r="BA52" s="190"/>
      <c r="BB52" s="190"/>
      <c r="BC52" s="190"/>
      <c r="BD52" s="190"/>
      <c r="BE52" s="190"/>
      <c r="BF52" s="190"/>
      <c r="BG52" s="190"/>
      <c r="BH52" s="190"/>
    </row>
    <row r="53" customFormat="false" ht="12.75" hidden="false" customHeight="true" outlineLevel="2" collapsed="false">
      <c r="A53" s="191"/>
      <c r="B53" s="192"/>
      <c r="C53" s="193" t="s">
        <v>210</v>
      </c>
      <c r="D53" s="193"/>
      <c r="E53" s="193"/>
      <c r="F53" s="193"/>
      <c r="G53" s="193"/>
      <c r="H53" s="189"/>
      <c r="I53" s="189"/>
      <c r="J53" s="189"/>
      <c r="K53" s="189"/>
      <c r="L53" s="189"/>
      <c r="M53" s="189"/>
      <c r="N53" s="194"/>
      <c r="O53" s="194"/>
      <c r="P53" s="194"/>
      <c r="Q53" s="194"/>
      <c r="R53" s="189"/>
      <c r="S53" s="189"/>
      <c r="T53" s="189"/>
      <c r="U53" s="189"/>
      <c r="V53" s="189"/>
      <c r="W53" s="189"/>
      <c r="X53" s="189"/>
      <c r="Y53" s="189"/>
      <c r="Z53" s="190"/>
      <c r="AA53" s="190"/>
      <c r="AB53" s="190"/>
      <c r="AC53" s="190"/>
      <c r="AD53" s="190"/>
      <c r="AE53" s="190"/>
      <c r="AF53" s="190"/>
      <c r="AG53" s="190" t="s">
        <v>165</v>
      </c>
      <c r="AH53" s="190"/>
      <c r="AI53" s="190"/>
      <c r="AJ53" s="190"/>
      <c r="AK53" s="190"/>
      <c r="AL53" s="190"/>
      <c r="AM53" s="190"/>
      <c r="AN53" s="190"/>
      <c r="AO53" s="190"/>
      <c r="AP53" s="190"/>
      <c r="AQ53" s="190"/>
      <c r="AR53" s="190"/>
      <c r="AS53" s="190"/>
      <c r="AT53" s="190"/>
      <c r="AU53" s="190"/>
      <c r="AV53" s="190"/>
      <c r="AW53" s="190"/>
      <c r="AX53" s="190"/>
      <c r="AY53" s="190"/>
      <c r="AZ53" s="190"/>
      <c r="BA53" s="190"/>
      <c r="BB53" s="190"/>
      <c r="BC53" s="190"/>
      <c r="BD53" s="190"/>
      <c r="BE53" s="190"/>
      <c r="BF53" s="190"/>
      <c r="BG53" s="190"/>
      <c r="BH53" s="190"/>
    </row>
    <row r="54" customFormat="false" ht="12.75" hidden="false" customHeight="false" outlineLevel="2" collapsed="false">
      <c r="A54" s="191"/>
      <c r="B54" s="192"/>
      <c r="C54" s="196" t="s">
        <v>211</v>
      </c>
      <c r="D54" s="197"/>
      <c r="E54" s="198" t="n">
        <v>95.2</v>
      </c>
      <c r="F54" s="189"/>
      <c r="G54" s="189"/>
      <c r="H54" s="189"/>
      <c r="I54" s="189"/>
      <c r="J54" s="189"/>
      <c r="K54" s="189"/>
      <c r="L54" s="189"/>
      <c r="M54" s="189"/>
      <c r="N54" s="194"/>
      <c r="O54" s="194"/>
      <c r="P54" s="194"/>
      <c r="Q54" s="194"/>
      <c r="R54" s="189"/>
      <c r="S54" s="189"/>
      <c r="T54" s="189"/>
      <c r="U54" s="189"/>
      <c r="V54" s="189"/>
      <c r="W54" s="189"/>
      <c r="X54" s="189"/>
      <c r="Y54" s="189"/>
      <c r="Z54" s="190"/>
      <c r="AA54" s="190"/>
      <c r="AB54" s="190"/>
      <c r="AC54" s="190"/>
      <c r="AD54" s="190"/>
      <c r="AE54" s="190"/>
      <c r="AF54" s="190"/>
      <c r="AG54" s="190" t="s">
        <v>168</v>
      </c>
      <c r="AH54" s="190" t="n">
        <v>0</v>
      </c>
      <c r="AI54" s="190"/>
      <c r="AJ54" s="190"/>
      <c r="AK54" s="190"/>
      <c r="AL54" s="190"/>
      <c r="AM54" s="190"/>
      <c r="AN54" s="190"/>
      <c r="AO54" s="190"/>
      <c r="AP54" s="190"/>
      <c r="AQ54" s="190"/>
      <c r="AR54" s="190"/>
      <c r="AS54" s="190"/>
      <c r="AT54" s="190"/>
      <c r="AU54" s="190"/>
      <c r="AV54" s="190"/>
      <c r="AW54" s="190"/>
      <c r="AX54" s="190"/>
      <c r="AY54" s="190"/>
      <c r="AZ54" s="190"/>
      <c r="BA54" s="190"/>
      <c r="BB54" s="190"/>
      <c r="BC54" s="190"/>
      <c r="BD54" s="190"/>
      <c r="BE54" s="190"/>
      <c r="BF54" s="190"/>
      <c r="BG54" s="190"/>
      <c r="BH54" s="190"/>
    </row>
    <row r="55" customFormat="false" ht="12.75" hidden="false" customHeight="false" outlineLevel="3" collapsed="false">
      <c r="A55" s="191"/>
      <c r="B55" s="192"/>
      <c r="C55" s="196" t="s">
        <v>197</v>
      </c>
      <c r="D55" s="197"/>
      <c r="E55" s="198" t="n">
        <v>58</v>
      </c>
      <c r="F55" s="189"/>
      <c r="G55" s="189"/>
      <c r="H55" s="189"/>
      <c r="I55" s="189"/>
      <c r="J55" s="189"/>
      <c r="K55" s="189"/>
      <c r="L55" s="189"/>
      <c r="M55" s="189"/>
      <c r="N55" s="194"/>
      <c r="O55" s="194"/>
      <c r="P55" s="194"/>
      <c r="Q55" s="194"/>
      <c r="R55" s="189"/>
      <c r="S55" s="189"/>
      <c r="T55" s="189"/>
      <c r="U55" s="189"/>
      <c r="V55" s="189"/>
      <c r="W55" s="189"/>
      <c r="X55" s="189"/>
      <c r="Y55" s="189"/>
      <c r="Z55" s="190"/>
      <c r="AA55" s="190"/>
      <c r="AB55" s="190"/>
      <c r="AC55" s="190"/>
      <c r="AD55" s="190"/>
      <c r="AE55" s="190"/>
      <c r="AF55" s="190"/>
      <c r="AG55" s="190" t="s">
        <v>168</v>
      </c>
      <c r="AH55" s="190" t="n">
        <v>0</v>
      </c>
      <c r="AI55" s="190"/>
      <c r="AJ55" s="190"/>
      <c r="AK55" s="190"/>
      <c r="AL55" s="190"/>
      <c r="AM55" s="190"/>
      <c r="AN55" s="190"/>
      <c r="AO55" s="190"/>
      <c r="AP55" s="190"/>
      <c r="AQ55" s="190"/>
      <c r="AR55" s="190"/>
      <c r="AS55" s="190"/>
      <c r="AT55" s="190"/>
      <c r="AU55" s="190"/>
      <c r="AV55" s="190"/>
      <c r="AW55" s="190"/>
      <c r="AX55" s="190"/>
      <c r="AY55" s="190"/>
      <c r="AZ55" s="190"/>
      <c r="BA55" s="190"/>
      <c r="BB55" s="190"/>
      <c r="BC55" s="190"/>
      <c r="BD55" s="190"/>
      <c r="BE55" s="190"/>
      <c r="BF55" s="190"/>
      <c r="BG55" s="190"/>
      <c r="BH55" s="190"/>
    </row>
    <row r="56" customFormat="false" ht="12.75" hidden="false" customHeight="false" outlineLevel="3" collapsed="false">
      <c r="A56" s="191"/>
      <c r="B56" s="192"/>
      <c r="C56" s="196" t="s">
        <v>198</v>
      </c>
      <c r="D56" s="197"/>
      <c r="E56" s="198" t="n">
        <v>67.2</v>
      </c>
      <c r="F56" s="189"/>
      <c r="G56" s="189"/>
      <c r="H56" s="189"/>
      <c r="I56" s="189"/>
      <c r="J56" s="189"/>
      <c r="K56" s="189"/>
      <c r="L56" s="189"/>
      <c r="M56" s="189"/>
      <c r="N56" s="194"/>
      <c r="O56" s="194"/>
      <c r="P56" s="194"/>
      <c r="Q56" s="194"/>
      <c r="R56" s="189"/>
      <c r="S56" s="189"/>
      <c r="T56" s="189"/>
      <c r="U56" s="189"/>
      <c r="V56" s="189"/>
      <c r="W56" s="189"/>
      <c r="X56" s="189"/>
      <c r="Y56" s="189"/>
      <c r="Z56" s="190"/>
      <c r="AA56" s="190"/>
      <c r="AB56" s="190"/>
      <c r="AC56" s="190"/>
      <c r="AD56" s="190"/>
      <c r="AE56" s="190"/>
      <c r="AF56" s="190"/>
      <c r="AG56" s="190" t="s">
        <v>168</v>
      </c>
      <c r="AH56" s="190" t="n">
        <v>0</v>
      </c>
      <c r="AI56" s="190"/>
      <c r="AJ56" s="190"/>
      <c r="AK56" s="190"/>
      <c r="AL56" s="190"/>
      <c r="AM56" s="190"/>
      <c r="AN56" s="190"/>
      <c r="AO56" s="190"/>
      <c r="AP56" s="190"/>
      <c r="AQ56" s="190"/>
      <c r="AR56" s="190"/>
      <c r="AS56" s="190"/>
      <c r="AT56" s="190"/>
      <c r="AU56" s="190"/>
      <c r="AV56" s="190"/>
      <c r="AW56" s="190"/>
      <c r="AX56" s="190"/>
      <c r="AY56" s="190"/>
      <c r="AZ56" s="190"/>
      <c r="BA56" s="190"/>
      <c r="BB56" s="190"/>
      <c r="BC56" s="190"/>
      <c r="BD56" s="190"/>
      <c r="BE56" s="190"/>
      <c r="BF56" s="190"/>
      <c r="BG56" s="190"/>
      <c r="BH56" s="190"/>
    </row>
    <row r="57" customFormat="false" ht="12.75" hidden="false" customHeight="false" outlineLevel="3" collapsed="false">
      <c r="A57" s="191"/>
      <c r="B57" s="192"/>
      <c r="C57" s="196" t="s">
        <v>199</v>
      </c>
      <c r="D57" s="197"/>
      <c r="E57" s="198" t="n">
        <v>67.2</v>
      </c>
      <c r="F57" s="189"/>
      <c r="G57" s="189"/>
      <c r="H57" s="189"/>
      <c r="I57" s="189"/>
      <c r="J57" s="189"/>
      <c r="K57" s="189"/>
      <c r="L57" s="189"/>
      <c r="M57" s="189"/>
      <c r="N57" s="194"/>
      <c r="O57" s="194"/>
      <c r="P57" s="194"/>
      <c r="Q57" s="194"/>
      <c r="R57" s="189"/>
      <c r="S57" s="189"/>
      <c r="T57" s="189"/>
      <c r="U57" s="189"/>
      <c r="V57" s="189"/>
      <c r="W57" s="189"/>
      <c r="X57" s="189"/>
      <c r="Y57" s="189"/>
      <c r="Z57" s="190"/>
      <c r="AA57" s="190"/>
      <c r="AB57" s="190"/>
      <c r="AC57" s="190"/>
      <c r="AD57" s="190"/>
      <c r="AE57" s="190"/>
      <c r="AF57" s="190"/>
      <c r="AG57" s="190" t="s">
        <v>168</v>
      </c>
      <c r="AH57" s="190" t="n">
        <v>0</v>
      </c>
      <c r="AI57" s="190"/>
      <c r="AJ57" s="190"/>
      <c r="AK57" s="190"/>
      <c r="AL57" s="190"/>
      <c r="AM57" s="190"/>
      <c r="AN57" s="190"/>
      <c r="AO57" s="190"/>
      <c r="AP57" s="190"/>
      <c r="AQ57" s="190"/>
      <c r="AR57" s="190"/>
      <c r="AS57" s="190"/>
      <c r="AT57" s="190"/>
      <c r="AU57" s="190"/>
      <c r="AV57" s="190"/>
      <c r="AW57" s="190"/>
      <c r="AX57" s="190"/>
      <c r="AY57" s="190"/>
      <c r="AZ57" s="190"/>
      <c r="BA57" s="190"/>
      <c r="BB57" s="190"/>
      <c r="BC57" s="190"/>
      <c r="BD57" s="190"/>
      <c r="BE57" s="190"/>
      <c r="BF57" s="190"/>
      <c r="BG57" s="190"/>
      <c r="BH57" s="190"/>
    </row>
    <row r="58" customFormat="false" ht="28.35" hidden="false" customHeight="false" outlineLevel="1" collapsed="false">
      <c r="A58" s="181" t="n">
        <v>8</v>
      </c>
      <c r="B58" s="182" t="s">
        <v>212</v>
      </c>
      <c r="C58" s="183" t="s">
        <v>213</v>
      </c>
      <c r="D58" s="184" t="s">
        <v>158</v>
      </c>
      <c r="E58" s="185" t="n">
        <v>449.7</v>
      </c>
      <c r="F58" s="186"/>
      <c r="G58" s="187" t="n">
        <f aca="false">ROUND(E58*F58,2)</f>
        <v>0</v>
      </c>
      <c r="H58" s="186"/>
      <c r="I58" s="187" t="n">
        <f aca="false">ROUND(E58*H58,2)</f>
        <v>0</v>
      </c>
      <c r="J58" s="186"/>
      <c r="K58" s="187" t="n">
        <f aca="false">ROUND(E58*J58,2)</f>
        <v>0</v>
      </c>
      <c r="L58" s="187" t="n">
        <v>21</v>
      </c>
      <c r="M58" s="187" t="n">
        <f aca="false">G58*(1+L58/100)</f>
        <v>0</v>
      </c>
      <c r="N58" s="185" t="n">
        <v>0.02791</v>
      </c>
      <c r="O58" s="185" t="n">
        <f aca="false">ROUND(E58*N58,2)</f>
        <v>12.55</v>
      </c>
      <c r="P58" s="185" t="n">
        <v>0</v>
      </c>
      <c r="Q58" s="185" t="n">
        <f aca="false">ROUND(E58*P58,2)</f>
        <v>0</v>
      </c>
      <c r="R58" s="187"/>
      <c r="S58" s="187" t="s">
        <v>159</v>
      </c>
      <c r="T58" s="188" t="s">
        <v>160</v>
      </c>
      <c r="U58" s="189" t="n">
        <v>1.11</v>
      </c>
      <c r="V58" s="189" t="n">
        <f aca="false">ROUND(E58*U58,2)</f>
        <v>499.17</v>
      </c>
      <c r="W58" s="189"/>
      <c r="X58" s="189" t="s">
        <v>161</v>
      </c>
      <c r="Y58" s="189" t="s">
        <v>206</v>
      </c>
      <c r="Z58" s="190"/>
      <c r="AA58" s="190"/>
      <c r="AB58" s="190"/>
      <c r="AC58" s="190"/>
      <c r="AD58" s="190"/>
      <c r="AE58" s="190"/>
      <c r="AF58" s="190"/>
      <c r="AG58" s="190" t="s">
        <v>163</v>
      </c>
      <c r="AH58" s="190"/>
      <c r="AI58" s="190"/>
      <c r="AJ58" s="190"/>
      <c r="AK58" s="190"/>
      <c r="AL58" s="190"/>
      <c r="AM58" s="190"/>
      <c r="AN58" s="190"/>
      <c r="AO58" s="190"/>
      <c r="AP58" s="190"/>
      <c r="AQ58" s="190"/>
      <c r="AR58" s="190"/>
      <c r="AS58" s="190"/>
      <c r="AT58" s="190"/>
      <c r="AU58" s="190"/>
      <c r="AV58" s="190"/>
      <c r="AW58" s="190"/>
      <c r="AX58" s="190"/>
      <c r="AY58" s="190"/>
      <c r="AZ58" s="190"/>
      <c r="BA58" s="190"/>
      <c r="BB58" s="190"/>
      <c r="BC58" s="190"/>
      <c r="BD58" s="190"/>
      <c r="BE58" s="190"/>
      <c r="BF58" s="190"/>
      <c r="BG58" s="190"/>
      <c r="BH58" s="190"/>
    </row>
    <row r="59" customFormat="false" ht="12.75" hidden="false" customHeight="true" outlineLevel="2" collapsed="false">
      <c r="A59" s="191"/>
      <c r="B59" s="192"/>
      <c r="C59" s="193" t="s">
        <v>214</v>
      </c>
      <c r="D59" s="193"/>
      <c r="E59" s="193"/>
      <c r="F59" s="193"/>
      <c r="G59" s="193"/>
      <c r="H59" s="189"/>
      <c r="I59" s="189"/>
      <c r="J59" s="189"/>
      <c r="K59" s="189"/>
      <c r="L59" s="189"/>
      <c r="M59" s="189"/>
      <c r="N59" s="194"/>
      <c r="O59" s="194"/>
      <c r="P59" s="194"/>
      <c r="Q59" s="194"/>
      <c r="R59" s="189"/>
      <c r="S59" s="189"/>
      <c r="T59" s="189"/>
      <c r="U59" s="189"/>
      <c r="V59" s="189"/>
      <c r="W59" s="189"/>
      <c r="X59" s="189"/>
      <c r="Y59" s="189"/>
      <c r="Z59" s="190"/>
      <c r="AA59" s="190"/>
      <c r="AB59" s="190"/>
      <c r="AC59" s="190"/>
      <c r="AD59" s="190"/>
      <c r="AE59" s="190"/>
      <c r="AF59" s="190"/>
      <c r="AG59" s="190" t="s">
        <v>165</v>
      </c>
      <c r="AH59" s="190"/>
      <c r="AI59" s="190"/>
      <c r="AJ59" s="190"/>
      <c r="AK59" s="190"/>
      <c r="AL59" s="190"/>
      <c r="AM59" s="190"/>
      <c r="AN59" s="190"/>
      <c r="AO59" s="190"/>
      <c r="AP59" s="190"/>
      <c r="AQ59" s="190"/>
      <c r="AR59" s="190"/>
      <c r="AS59" s="190"/>
      <c r="AT59" s="190"/>
      <c r="AU59" s="190"/>
      <c r="AV59" s="190"/>
      <c r="AW59" s="190"/>
      <c r="AX59" s="190"/>
      <c r="AY59" s="190"/>
      <c r="AZ59" s="190"/>
      <c r="BA59" s="190"/>
      <c r="BB59" s="190"/>
      <c r="BC59" s="190"/>
      <c r="BD59" s="190"/>
      <c r="BE59" s="190"/>
      <c r="BF59" s="190"/>
      <c r="BG59" s="190"/>
      <c r="BH59" s="190"/>
    </row>
    <row r="60" customFormat="false" ht="12.75" hidden="false" customHeight="true" outlineLevel="3" collapsed="false">
      <c r="A60" s="191"/>
      <c r="B60" s="192"/>
      <c r="C60" s="195" t="s">
        <v>215</v>
      </c>
      <c r="D60" s="195"/>
      <c r="E60" s="195"/>
      <c r="F60" s="195"/>
      <c r="G60" s="195"/>
      <c r="H60" s="189"/>
      <c r="I60" s="189"/>
      <c r="J60" s="189"/>
      <c r="K60" s="189"/>
      <c r="L60" s="189"/>
      <c r="M60" s="189"/>
      <c r="N60" s="194"/>
      <c r="O60" s="194"/>
      <c r="P60" s="194"/>
      <c r="Q60" s="194"/>
      <c r="R60" s="189"/>
      <c r="S60" s="189"/>
      <c r="T60" s="189"/>
      <c r="U60" s="189"/>
      <c r="V60" s="189"/>
      <c r="W60" s="189"/>
      <c r="X60" s="189"/>
      <c r="Y60" s="189"/>
      <c r="Z60" s="190"/>
      <c r="AA60" s="190"/>
      <c r="AB60" s="190"/>
      <c r="AC60" s="190"/>
      <c r="AD60" s="190"/>
      <c r="AE60" s="190"/>
      <c r="AF60" s="190"/>
      <c r="AG60" s="190" t="s">
        <v>165</v>
      </c>
      <c r="AH60" s="190"/>
      <c r="AI60" s="190"/>
      <c r="AJ60" s="190"/>
      <c r="AK60" s="190"/>
      <c r="AL60" s="190"/>
      <c r="AM60" s="190"/>
      <c r="AN60" s="190"/>
      <c r="AO60" s="190"/>
      <c r="AP60" s="190"/>
      <c r="AQ60" s="190"/>
      <c r="AR60" s="190"/>
      <c r="AS60" s="190"/>
      <c r="AT60" s="190"/>
      <c r="AU60" s="190"/>
      <c r="AV60" s="190"/>
      <c r="AW60" s="190"/>
      <c r="AX60" s="190"/>
      <c r="AY60" s="190"/>
      <c r="AZ60" s="190"/>
      <c r="BA60" s="190"/>
      <c r="BB60" s="190"/>
      <c r="BC60" s="190"/>
      <c r="BD60" s="190"/>
      <c r="BE60" s="190"/>
      <c r="BF60" s="190"/>
      <c r="BG60" s="190"/>
      <c r="BH60" s="190"/>
    </row>
    <row r="61" customFormat="false" ht="12.75" hidden="false" customHeight="true" outlineLevel="3" collapsed="false">
      <c r="A61" s="191"/>
      <c r="B61" s="192"/>
      <c r="C61" s="195" t="s">
        <v>216</v>
      </c>
      <c r="D61" s="195"/>
      <c r="E61" s="195"/>
      <c r="F61" s="195"/>
      <c r="G61" s="195"/>
      <c r="H61" s="189"/>
      <c r="I61" s="189"/>
      <c r="J61" s="189"/>
      <c r="K61" s="189"/>
      <c r="L61" s="189"/>
      <c r="M61" s="189"/>
      <c r="N61" s="194"/>
      <c r="O61" s="194"/>
      <c r="P61" s="194"/>
      <c r="Q61" s="194"/>
      <c r="R61" s="189"/>
      <c r="S61" s="189"/>
      <c r="T61" s="189"/>
      <c r="U61" s="189"/>
      <c r="V61" s="189"/>
      <c r="W61" s="189"/>
      <c r="X61" s="189"/>
      <c r="Y61" s="189"/>
      <c r="Z61" s="190"/>
      <c r="AA61" s="190"/>
      <c r="AB61" s="190"/>
      <c r="AC61" s="190"/>
      <c r="AD61" s="190"/>
      <c r="AE61" s="190"/>
      <c r="AF61" s="190"/>
      <c r="AG61" s="190" t="s">
        <v>165</v>
      </c>
      <c r="AH61" s="190"/>
      <c r="AI61" s="190"/>
      <c r="AJ61" s="190"/>
      <c r="AK61" s="190"/>
      <c r="AL61" s="190"/>
      <c r="AM61" s="190"/>
      <c r="AN61" s="190"/>
      <c r="AO61" s="190"/>
      <c r="AP61" s="190"/>
      <c r="AQ61" s="190"/>
      <c r="AR61" s="190"/>
      <c r="AS61" s="190"/>
      <c r="AT61" s="190"/>
      <c r="AU61" s="190"/>
      <c r="AV61" s="190"/>
      <c r="AW61" s="190"/>
      <c r="AX61" s="190"/>
      <c r="AY61" s="190"/>
      <c r="AZ61" s="190"/>
      <c r="BA61" s="190"/>
      <c r="BB61" s="190"/>
      <c r="BC61" s="190"/>
      <c r="BD61" s="190"/>
      <c r="BE61" s="190"/>
      <c r="BF61" s="190"/>
      <c r="BG61" s="190"/>
      <c r="BH61" s="190"/>
    </row>
    <row r="62" customFormat="false" ht="12.75" hidden="false" customHeight="false" outlineLevel="2" collapsed="false">
      <c r="A62" s="191"/>
      <c r="B62" s="192"/>
      <c r="C62" s="196" t="s">
        <v>195</v>
      </c>
      <c r="D62" s="197"/>
      <c r="E62" s="198" t="n">
        <v>208.2</v>
      </c>
      <c r="F62" s="189"/>
      <c r="G62" s="189"/>
      <c r="H62" s="189"/>
      <c r="I62" s="189"/>
      <c r="J62" s="189"/>
      <c r="K62" s="189"/>
      <c r="L62" s="189"/>
      <c r="M62" s="189"/>
      <c r="N62" s="194"/>
      <c r="O62" s="194"/>
      <c r="P62" s="194"/>
      <c r="Q62" s="194"/>
      <c r="R62" s="189"/>
      <c r="S62" s="189"/>
      <c r="T62" s="189"/>
      <c r="U62" s="189"/>
      <c r="V62" s="189"/>
      <c r="W62" s="189"/>
      <c r="X62" s="189"/>
      <c r="Y62" s="189"/>
      <c r="Z62" s="190"/>
      <c r="AA62" s="190"/>
      <c r="AB62" s="190"/>
      <c r="AC62" s="190"/>
      <c r="AD62" s="190"/>
      <c r="AE62" s="190"/>
      <c r="AF62" s="190"/>
      <c r="AG62" s="190" t="s">
        <v>168</v>
      </c>
      <c r="AH62" s="190" t="n">
        <v>0</v>
      </c>
      <c r="AI62" s="190"/>
      <c r="AJ62" s="190"/>
      <c r="AK62" s="190"/>
      <c r="AL62" s="190"/>
      <c r="AM62" s="190"/>
      <c r="AN62" s="190"/>
      <c r="AO62" s="190"/>
      <c r="AP62" s="190"/>
      <c r="AQ62" s="190"/>
      <c r="AR62" s="190"/>
      <c r="AS62" s="190"/>
      <c r="AT62" s="190"/>
      <c r="AU62" s="190"/>
      <c r="AV62" s="190"/>
      <c r="AW62" s="190"/>
      <c r="AX62" s="190"/>
      <c r="AY62" s="190"/>
      <c r="AZ62" s="190"/>
      <c r="BA62" s="190"/>
      <c r="BB62" s="190"/>
      <c r="BC62" s="190"/>
      <c r="BD62" s="190"/>
      <c r="BE62" s="190"/>
      <c r="BF62" s="190"/>
      <c r="BG62" s="190"/>
      <c r="BH62" s="190"/>
    </row>
    <row r="63" customFormat="false" ht="12.75" hidden="false" customHeight="false" outlineLevel="3" collapsed="false">
      <c r="A63" s="191"/>
      <c r="B63" s="192"/>
      <c r="C63" s="196" t="s">
        <v>217</v>
      </c>
      <c r="D63" s="197"/>
      <c r="E63" s="198" t="n">
        <v>-15</v>
      </c>
      <c r="F63" s="189"/>
      <c r="G63" s="189"/>
      <c r="H63" s="189"/>
      <c r="I63" s="189"/>
      <c r="J63" s="189"/>
      <c r="K63" s="189"/>
      <c r="L63" s="189"/>
      <c r="M63" s="189"/>
      <c r="N63" s="194"/>
      <c r="O63" s="194"/>
      <c r="P63" s="194"/>
      <c r="Q63" s="194"/>
      <c r="R63" s="189"/>
      <c r="S63" s="189"/>
      <c r="T63" s="189"/>
      <c r="U63" s="189"/>
      <c r="V63" s="189"/>
      <c r="W63" s="189"/>
      <c r="X63" s="189"/>
      <c r="Y63" s="189"/>
      <c r="Z63" s="190"/>
      <c r="AA63" s="190"/>
      <c r="AB63" s="190"/>
      <c r="AC63" s="190"/>
      <c r="AD63" s="190"/>
      <c r="AE63" s="190"/>
      <c r="AF63" s="190"/>
      <c r="AG63" s="190" t="s">
        <v>168</v>
      </c>
      <c r="AH63" s="190" t="n">
        <v>0</v>
      </c>
      <c r="AI63" s="190"/>
      <c r="AJ63" s="190"/>
      <c r="AK63" s="190"/>
      <c r="AL63" s="190"/>
      <c r="AM63" s="190"/>
      <c r="AN63" s="190"/>
      <c r="AO63" s="190"/>
      <c r="AP63" s="190"/>
      <c r="AQ63" s="190"/>
      <c r="AR63" s="190"/>
      <c r="AS63" s="190"/>
      <c r="AT63" s="190"/>
      <c r="AU63" s="190"/>
      <c r="AV63" s="190"/>
      <c r="AW63" s="190"/>
      <c r="AX63" s="190"/>
      <c r="AY63" s="190"/>
      <c r="AZ63" s="190"/>
      <c r="BA63" s="190"/>
      <c r="BB63" s="190"/>
      <c r="BC63" s="190"/>
      <c r="BD63" s="190"/>
      <c r="BE63" s="190"/>
      <c r="BF63" s="190"/>
      <c r="BG63" s="190"/>
      <c r="BH63" s="190"/>
    </row>
    <row r="64" customFormat="false" ht="12.75" hidden="false" customHeight="false" outlineLevel="3" collapsed="false">
      <c r="A64" s="191"/>
      <c r="B64" s="192"/>
      <c r="C64" s="196" t="s">
        <v>196</v>
      </c>
      <c r="D64" s="197"/>
      <c r="E64" s="198" t="n">
        <v>64.1</v>
      </c>
      <c r="F64" s="189"/>
      <c r="G64" s="189"/>
      <c r="H64" s="189"/>
      <c r="I64" s="189"/>
      <c r="J64" s="189"/>
      <c r="K64" s="189"/>
      <c r="L64" s="189"/>
      <c r="M64" s="189"/>
      <c r="N64" s="194"/>
      <c r="O64" s="194"/>
      <c r="P64" s="194"/>
      <c r="Q64" s="194"/>
      <c r="R64" s="189"/>
      <c r="S64" s="189"/>
      <c r="T64" s="189"/>
      <c r="U64" s="189"/>
      <c r="V64" s="189"/>
      <c r="W64" s="189"/>
      <c r="X64" s="189"/>
      <c r="Y64" s="189"/>
      <c r="Z64" s="190"/>
      <c r="AA64" s="190"/>
      <c r="AB64" s="190"/>
      <c r="AC64" s="190"/>
      <c r="AD64" s="190"/>
      <c r="AE64" s="190"/>
      <c r="AF64" s="190"/>
      <c r="AG64" s="190" t="s">
        <v>168</v>
      </c>
      <c r="AH64" s="190" t="n">
        <v>0</v>
      </c>
      <c r="AI64" s="190"/>
      <c r="AJ64" s="190"/>
      <c r="AK64" s="190"/>
      <c r="AL64" s="190"/>
      <c r="AM64" s="190"/>
      <c r="AN64" s="190"/>
      <c r="AO64" s="190"/>
      <c r="AP64" s="190"/>
      <c r="AQ64" s="190"/>
      <c r="AR64" s="190"/>
      <c r="AS64" s="190"/>
      <c r="AT64" s="190"/>
      <c r="AU64" s="190"/>
      <c r="AV64" s="190"/>
      <c r="AW64" s="190"/>
      <c r="AX64" s="190"/>
      <c r="AY64" s="190"/>
      <c r="AZ64" s="190"/>
      <c r="BA64" s="190"/>
      <c r="BB64" s="190"/>
      <c r="BC64" s="190"/>
      <c r="BD64" s="190"/>
      <c r="BE64" s="190"/>
      <c r="BF64" s="190"/>
      <c r="BG64" s="190"/>
      <c r="BH64" s="190"/>
    </row>
    <row r="65" customFormat="false" ht="12.75" hidden="false" customHeight="false" outlineLevel="3" collapsed="false">
      <c r="A65" s="191"/>
      <c r="B65" s="192"/>
      <c r="C65" s="196" t="s">
        <v>197</v>
      </c>
      <c r="D65" s="197"/>
      <c r="E65" s="198" t="n">
        <v>58</v>
      </c>
      <c r="F65" s="189"/>
      <c r="G65" s="189"/>
      <c r="H65" s="189"/>
      <c r="I65" s="189"/>
      <c r="J65" s="189"/>
      <c r="K65" s="189"/>
      <c r="L65" s="189"/>
      <c r="M65" s="189"/>
      <c r="N65" s="194"/>
      <c r="O65" s="194"/>
      <c r="P65" s="194"/>
      <c r="Q65" s="194"/>
      <c r="R65" s="189"/>
      <c r="S65" s="189"/>
      <c r="T65" s="189"/>
      <c r="U65" s="189"/>
      <c r="V65" s="189"/>
      <c r="W65" s="189"/>
      <c r="X65" s="189"/>
      <c r="Y65" s="189"/>
      <c r="Z65" s="190"/>
      <c r="AA65" s="190"/>
      <c r="AB65" s="190"/>
      <c r="AC65" s="190"/>
      <c r="AD65" s="190"/>
      <c r="AE65" s="190"/>
      <c r="AF65" s="190"/>
      <c r="AG65" s="190" t="s">
        <v>168</v>
      </c>
      <c r="AH65" s="190" t="n">
        <v>0</v>
      </c>
      <c r="AI65" s="190"/>
      <c r="AJ65" s="190"/>
      <c r="AK65" s="190"/>
      <c r="AL65" s="190"/>
      <c r="AM65" s="190"/>
      <c r="AN65" s="190"/>
      <c r="AO65" s="190"/>
      <c r="AP65" s="190"/>
      <c r="AQ65" s="190"/>
      <c r="AR65" s="190"/>
      <c r="AS65" s="190"/>
      <c r="AT65" s="190"/>
      <c r="AU65" s="190"/>
      <c r="AV65" s="190"/>
      <c r="AW65" s="190"/>
      <c r="AX65" s="190"/>
      <c r="AY65" s="190"/>
      <c r="AZ65" s="190"/>
      <c r="BA65" s="190"/>
      <c r="BB65" s="190"/>
      <c r="BC65" s="190"/>
      <c r="BD65" s="190"/>
      <c r="BE65" s="190"/>
      <c r="BF65" s="190"/>
      <c r="BG65" s="190"/>
      <c r="BH65" s="190"/>
    </row>
    <row r="66" customFormat="false" ht="12.75" hidden="false" customHeight="false" outlineLevel="3" collapsed="false">
      <c r="A66" s="191"/>
      <c r="B66" s="192"/>
      <c r="C66" s="196" t="s">
        <v>198</v>
      </c>
      <c r="D66" s="197"/>
      <c r="E66" s="198" t="n">
        <v>67.2</v>
      </c>
      <c r="F66" s="189"/>
      <c r="G66" s="189"/>
      <c r="H66" s="189"/>
      <c r="I66" s="189"/>
      <c r="J66" s="189"/>
      <c r="K66" s="189"/>
      <c r="L66" s="189"/>
      <c r="M66" s="189"/>
      <c r="N66" s="194"/>
      <c r="O66" s="194"/>
      <c r="P66" s="194"/>
      <c r="Q66" s="194"/>
      <c r="R66" s="189"/>
      <c r="S66" s="189"/>
      <c r="T66" s="189"/>
      <c r="U66" s="189"/>
      <c r="V66" s="189"/>
      <c r="W66" s="189"/>
      <c r="X66" s="189"/>
      <c r="Y66" s="189"/>
      <c r="Z66" s="190"/>
      <c r="AA66" s="190"/>
      <c r="AB66" s="190"/>
      <c r="AC66" s="190"/>
      <c r="AD66" s="190"/>
      <c r="AE66" s="190"/>
      <c r="AF66" s="190"/>
      <c r="AG66" s="190" t="s">
        <v>168</v>
      </c>
      <c r="AH66" s="190" t="n">
        <v>0</v>
      </c>
      <c r="AI66" s="190"/>
      <c r="AJ66" s="190"/>
      <c r="AK66" s="190"/>
      <c r="AL66" s="190"/>
      <c r="AM66" s="190"/>
      <c r="AN66" s="190"/>
      <c r="AO66" s="190"/>
      <c r="AP66" s="190"/>
      <c r="AQ66" s="190"/>
      <c r="AR66" s="190"/>
      <c r="AS66" s="190"/>
      <c r="AT66" s="190"/>
      <c r="AU66" s="190"/>
      <c r="AV66" s="190"/>
      <c r="AW66" s="190"/>
      <c r="AX66" s="190"/>
      <c r="AY66" s="190"/>
      <c r="AZ66" s="190"/>
      <c r="BA66" s="190"/>
      <c r="BB66" s="190"/>
      <c r="BC66" s="190"/>
      <c r="BD66" s="190"/>
      <c r="BE66" s="190"/>
      <c r="BF66" s="190"/>
      <c r="BG66" s="190"/>
      <c r="BH66" s="190"/>
    </row>
    <row r="67" customFormat="false" ht="12.75" hidden="false" customHeight="false" outlineLevel="3" collapsed="false">
      <c r="A67" s="191"/>
      <c r="B67" s="192"/>
      <c r="C67" s="196" t="s">
        <v>199</v>
      </c>
      <c r="D67" s="197"/>
      <c r="E67" s="198" t="n">
        <v>67.2</v>
      </c>
      <c r="F67" s="189"/>
      <c r="G67" s="189"/>
      <c r="H67" s="189"/>
      <c r="I67" s="189"/>
      <c r="J67" s="189"/>
      <c r="K67" s="189"/>
      <c r="L67" s="189"/>
      <c r="M67" s="189"/>
      <c r="N67" s="194"/>
      <c r="O67" s="194"/>
      <c r="P67" s="194"/>
      <c r="Q67" s="194"/>
      <c r="R67" s="189"/>
      <c r="S67" s="189"/>
      <c r="T67" s="189"/>
      <c r="U67" s="189"/>
      <c r="V67" s="189"/>
      <c r="W67" s="189"/>
      <c r="X67" s="189"/>
      <c r="Y67" s="189"/>
      <c r="Z67" s="190"/>
      <c r="AA67" s="190"/>
      <c r="AB67" s="190"/>
      <c r="AC67" s="190"/>
      <c r="AD67" s="190"/>
      <c r="AE67" s="190"/>
      <c r="AF67" s="190"/>
      <c r="AG67" s="190" t="s">
        <v>168</v>
      </c>
      <c r="AH67" s="190" t="n">
        <v>0</v>
      </c>
      <c r="AI67" s="190"/>
      <c r="AJ67" s="190"/>
      <c r="AK67" s="190"/>
      <c r="AL67" s="190"/>
      <c r="AM67" s="190"/>
      <c r="AN67" s="190"/>
      <c r="AO67" s="190"/>
      <c r="AP67" s="190"/>
      <c r="AQ67" s="190"/>
      <c r="AR67" s="190"/>
      <c r="AS67" s="190"/>
      <c r="AT67" s="190"/>
      <c r="AU67" s="190"/>
      <c r="AV67" s="190"/>
      <c r="AW67" s="190"/>
      <c r="AX67" s="190"/>
      <c r="AY67" s="190"/>
      <c r="AZ67" s="190"/>
      <c r="BA67" s="190"/>
      <c r="BB67" s="190"/>
      <c r="BC67" s="190"/>
      <c r="BD67" s="190"/>
      <c r="BE67" s="190"/>
      <c r="BF67" s="190"/>
      <c r="BG67" s="190"/>
      <c r="BH67" s="190"/>
    </row>
    <row r="68" customFormat="false" ht="28.35" hidden="false" customHeight="false" outlineLevel="1" collapsed="false">
      <c r="A68" s="181" t="n">
        <v>9</v>
      </c>
      <c r="B68" s="182" t="s">
        <v>218</v>
      </c>
      <c r="C68" s="183" t="s">
        <v>219</v>
      </c>
      <c r="D68" s="184" t="s">
        <v>158</v>
      </c>
      <c r="E68" s="185" t="n">
        <v>15</v>
      </c>
      <c r="F68" s="186"/>
      <c r="G68" s="187" t="n">
        <f aca="false">ROUND(E68*F68,2)</f>
        <v>0</v>
      </c>
      <c r="H68" s="186"/>
      <c r="I68" s="187" t="n">
        <f aca="false">ROUND(E68*H68,2)</f>
        <v>0</v>
      </c>
      <c r="J68" s="186"/>
      <c r="K68" s="187" t="n">
        <f aca="false">ROUND(E68*J68,2)</f>
        <v>0</v>
      </c>
      <c r="L68" s="187" t="n">
        <v>21</v>
      </c>
      <c r="M68" s="187" t="n">
        <f aca="false">G68*(1+L68/100)</f>
        <v>0</v>
      </c>
      <c r="N68" s="185" t="n">
        <v>0.05985</v>
      </c>
      <c r="O68" s="185" t="n">
        <f aca="false">ROUND(E68*N68,2)</f>
        <v>0.9</v>
      </c>
      <c r="P68" s="185" t="n">
        <v>0</v>
      </c>
      <c r="Q68" s="185" t="n">
        <f aca="false">ROUND(E68*P68,2)</f>
        <v>0</v>
      </c>
      <c r="R68" s="187"/>
      <c r="S68" s="187" t="s">
        <v>159</v>
      </c>
      <c r="T68" s="188" t="s">
        <v>160</v>
      </c>
      <c r="U68" s="189" t="n">
        <v>1.23</v>
      </c>
      <c r="V68" s="189" t="n">
        <f aca="false">ROUND(E68*U68,2)</f>
        <v>18.45</v>
      </c>
      <c r="W68" s="189"/>
      <c r="X68" s="189" t="s">
        <v>161</v>
      </c>
      <c r="Y68" s="189" t="s">
        <v>206</v>
      </c>
      <c r="Z68" s="190"/>
      <c r="AA68" s="190"/>
      <c r="AB68" s="190"/>
      <c r="AC68" s="190"/>
      <c r="AD68" s="190"/>
      <c r="AE68" s="190"/>
      <c r="AF68" s="190"/>
      <c r="AG68" s="190" t="s">
        <v>163</v>
      </c>
      <c r="AH68" s="190"/>
      <c r="AI68" s="190"/>
      <c r="AJ68" s="190"/>
      <c r="AK68" s="190"/>
      <c r="AL68" s="190"/>
      <c r="AM68" s="190"/>
      <c r="AN68" s="190"/>
      <c r="AO68" s="190"/>
      <c r="AP68" s="190"/>
      <c r="AQ68" s="190"/>
      <c r="AR68" s="190"/>
      <c r="AS68" s="190"/>
      <c r="AT68" s="190"/>
      <c r="AU68" s="190"/>
      <c r="AV68" s="190"/>
      <c r="AW68" s="190"/>
      <c r="AX68" s="190"/>
      <c r="AY68" s="190"/>
      <c r="AZ68" s="190"/>
      <c r="BA68" s="190"/>
      <c r="BB68" s="190"/>
      <c r="BC68" s="190"/>
      <c r="BD68" s="190"/>
      <c r="BE68" s="190"/>
      <c r="BF68" s="190"/>
      <c r="BG68" s="190"/>
      <c r="BH68" s="190"/>
    </row>
    <row r="69" customFormat="false" ht="12.75" hidden="false" customHeight="false" outlineLevel="2" collapsed="false">
      <c r="A69" s="191"/>
      <c r="B69" s="192"/>
      <c r="C69" s="196" t="s">
        <v>202</v>
      </c>
      <c r="D69" s="197"/>
      <c r="E69" s="198" t="n">
        <v>15</v>
      </c>
      <c r="F69" s="189"/>
      <c r="G69" s="189"/>
      <c r="H69" s="189"/>
      <c r="I69" s="189"/>
      <c r="J69" s="189"/>
      <c r="K69" s="189"/>
      <c r="L69" s="189"/>
      <c r="M69" s="189"/>
      <c r="N69" s="194"/>
      <c r="O69" s="194"/>
      <c r="P69" s="194"/>
      <c r="Q69" s="194"/>
      <c r="R69" s="189"/>
      <c r="S69" s="189"/>
      <c r="T69" s="189"/>
      <c r="U69" s="189"/>
      <c r="V69" s="189"/>
      <c r="W69" s="189"/>
      <c r="X69" s="189"/>
      <c r="Y69" s="189"/>
      <c r="Z69" s="190"/>
      <c r="AA69" s="190"/>
      <c r="AB69" s="190"/>
      <c r="AC69" s="190"/>
      <c r="AD69" s="190"/>
      <c r="AE69" s="190"/>
      <c r="AF69" s="190"/>
      <c r="AG69" s="190" t="s">
        <v>168</v>
      </c>
      <c r="AH69" s="190" t="n">
        <v>0</v>
      </c>
      <c r="AI69" s="190"/>
      <c r="AJ69" s="190"/>
      <c r="AK69" s="190"/>
      <c r="AL69" s="190"/>
      <c r="AM69" s="190"/>
      <c r="AN69" s="190"/>
      <c r="AO69" s="190"/>
      <c r="AP69" s="190"/>
      <c r="AQ69" s="190"/>
      <c r="AR69" s="190"/>
      <c r="AS69" s="190"/>
      <c r="AT69" s="190"/>
      <c r="AU69" s="190"/>
      <c r="AV69" s="190"/>
      <c r="AW69" s="190"/>
      <c r="AX69" s="190"/>
      <c r="AY69" s="190"/>
      <c r="AZ69" s="190"/>
      <c r="BA69" s="190"/>
      <c r="BB69" s="190"/>
      <c r="BC69" s="190"/>
      <c r="BD69" s="190"/>
      <c r="BE69" s="190"/>
      <c r="BF69" s="190"/>
      <c r="BG69" s="190"/>
      <c r="BH69" s="190"/>
    </row>
    <row r="70" customFormat="false" ht="28.35" hidden="false" customHeight="false" outlineLevel="1" collapsed="false">
      <c r="A70" s="181" t="n">
        <v>10</v>
      </c>
      <c r="B70" s="182" t="s">
        <v>220</v>
      </c>
      <c r="C70" s="183" t="s">
        <v>221</v>
      </c>
      <c r="D70" s="184" t="s">
        <v>158</v>
      </c>
      <c r="E70" s="185" t="n">
        <v>464.7</v>
      </c>
      <c r="F70" s="186"/>
      <c r="G70" s="187" t="n">
        <f aca="false">ROUND(E70*F70,2)</f>
        <v>0</v>
      </c>
      <c r="H70" s="186"/>
      <c r="I70" s="187" t="n">
        <f aca="false">ROUND(E70*H70,2)</f>
        <v>0</v>
      </c>
      <c r="J70" s="186"/>
      <c r="K70" s="187" t="n">
        <f aca="false">ROUND(E70*J70,2)</f>
        <v>0</v>
      </c>
      <c r="L70" s="187" t="n">
        <v>21</v>
      </c>
      <c r="M70" s="187" t="n">
        <f aca="false">G70*(1+L70/100)</f>
        <v>0</v>
      </c>
      <c r="N70" s="185" t="n">
        <v>0.00081</v>
      </c>
      <c r="O70" s="185" t="n">
        <f aca="false">ROUND(E70*N70,2)</f>
        <v>0.38</v>
      </c>
      <c r="P70" s="185" t="n">
        <v>0</v>
      </c>
      <c r="Q70" s="185" t="n">
        <f aca="false">ROUND(E70*P70,2)</f>
        <v>0</v>
      </c>
      <c r="R70" s="187"/>
      <c r="S70" s="187" t="s">
        <v>159</v>
      </c>
      <c r="T70" s="188" t="s">
        <v>160</v>
      </c>
      <c r="U70" s="189" t="n">
        <v>0.33</v>
      </c>
      <c r="V70" s="189" t="n">
        <f aca="false">ROUND(E70*U70,2)</f>
        <v>153.35</v>
      </c>
      <c r="W70" s="189"/>
      <c r="X70" s="189" t="s">
        <v>161</v>
      </c>
      <c r="Y70" s="189" t="s">
        <v>206</v>
      </c>
      <c r="Z70" s="190"/>
      <c r="AA70" s="190"/>
      <c r="AB70" s="190"/>
      <c r="AC70" s="190"/>
      <c r="AD70" s="190"/>
      <c r="AE70" s="190"/>
      <c r="AF70" s="190"/>
      <c r="AG70" s="190" t="s">
        <v>163</v>
      </c>
      <c r="AH70" s="190"/>
      <c r="AI70" s="190"/>
      <c r="AJ70" s="190"/>
      <c r="AK70" s="190"/>
      <c r="AL70" s="190"/>
      <c r="AM70" s="190"/>
      <c r="AN70" s="190"/>
      <c r="AO70" s="190"/>
      <c r="AP70" s="190"/>
      <c r="AQ70" s="190"/>
      <c r="AR70" s="190"/>
      <c r="AS70" s="190"/>
      <c r="AT70" s="190"/>
      <c r="AU70" s="190"/>
      <c r="AV70" s="190"/>
      <c r="AW70" s="190"/>
      <c r="AX70" s="190"/>
      <c r="AY70" s="190"/>
      <c r="AZ70" s="190"/>
      <c r="BA70" s="190"/>
      <c r="BB70" s="190"/>
      <c r="BC70" s="190"/>
      <c r="BD70" s="190"/>
      <c r="BE70" s="190"/>
      <c r="BF70" s="190"/>
      <c r="BG70" s="190"/>
      <c r="BH70" s="190"/>
    </row>
    <row r="71" customFormat="false" ht="12.75" hidden="false" customHeight="true" outlineLevel="2" collapsed="false">
      <c r="A71" s="191"/>
      <c r="B71" s="192"/>
      <c r="C71" s="193" t="s">
        <v>222</v>
      </c>
      <c r="D71" s="193"/>
      <c r="E71" s="193"/>
      <c r="F71" s="193"/>
      <c r="G71" s="193"/>
      <c r="H71" s="189"/>
      <c r="I71" s="189"/>
      <c r="J71" s="189"/>
      <c r="K71" s="189"/>
      <c r="L71" s="189"/>
      <c r="M71" s="189"/>
      <c r="N71" s="194"/>
      <c r="O71" s="194"/>
      <c r="P71" s="194"/>
      <c r="Q71" s="194"/>
      <c r="R71" s="189"/>
      <c r="S71" s="189"/>
      <c r="T71" s="189"/>
      <c r="U71" s="189"/>
      <c r="V71" s="189"/>
      <c r="W71" s="189"/>
      <c r="X71" s="189"/>
      <c r="Y71" s="189"/>
      <c r="Z71" s="190"/>
      <c r="AA71" s="190"/>
      <c r="AB71" s="190"/>
      <c r="AC71" s="190"/>
      <c r="AD71" s="190"/>
      <c r="AE71" s="190"/>
      <c r="AF71" s="190"/>
      <c r="AG71" s="190" t="s">
        <v>165</v>
      </c>
      <c r="AH71" s="190"/>
      <c r="AI71" s="190"/>
      <c r="AJ71" s="190"/>
      <c r="AK71" s="190"/>
      <c r="AL71" s="190"/>
      <c r="AM71" s="190"/>
      <c r="AN71" s="190"/>
      <c r="AO71" s="190"/>
      <c r="AP71" s="190"/>
      <c r="AQ71" s="190"/>
      <c r="AR71" s="190"/>
      <c r="AS71" s="190"/>
      <c r="AT71" s="190"/>
      <c r="AU71" s="190"/>
      <c r="AV71" s="190"/>
      <c r="AW71" s="190"/>
      <c r="AX71" s="190"/>
      <c r="AY71" s="190"/>
      <c r="AZ71" s="190"/>
      <c r="BA71" s="190"/>
      <c r="BB71" s="190"/>
      <c r="BC71" s="190"/>
      <c r="BD71" s="190"/>
      <c r="BE71" s="190"/>
      <c r="BF71" s="190"/>
      <c r="BG71" s="190"/>
      <c r="BH71" s="190"/>
    </row>
    <row r="72" customFormat="false" ht="12.75" hidden="false" customHeight="true" outlineLevel="3" collapsed="false">
      <c r="A72" s="191"/>
      <c r="B72" s="192"/>
      <c r="C72" s="195" t="s">
        <v>223</v>
      </c>
      <c r="D72" s="195"/>
      <c r="E72" s="195"/>
      <c r="F72" s="195"/>
      <c r="G72" s="195"/>
      <c r="H72" s="189"/>
      <c r="I72" s="189"/>
      <c r="J72" s="189"/>
      <c r="K72" s="189"/>
      <c r="L72" s="189"/>
      <c r="M72" s="189"/>
      <c r="N72" s="194"/>
      <c r="O72" s="194"/>
      <c r="P72" s="194"/>
      <c r="Q72" s="194"/>
      <c r="R72" s="189"/>
      <c r="S72" s="189"/>
      <c r="T72" s="189"/>
      <c r="U72" s="189"/>
      <c r="V72" s="189"/>
      <c r="W72" s="189"/>
      <c r="X72" s="189"/>
      <c r="Y72" s="189"/>
      <c r="Z72" s="190"/>
      <c r="AA72" s="190"/>
      <c r="AB72" s="190"/>
      <c r="AC72" s="190"/>
      <c r="AD72" s="190"/>
      <c r="AE72" s="190"/>
      <c r="AF72" s="190"/>
      <c r="AG72" s="190" t="s">
        <v>165</v>
      </c>
      <c r="AH72" s="190"/>
      <c r="AI72" s="190"/>
      <c r="AJ72" s="190"/>
      <c r="AK72" s="190"/>
      <c r="AL72" s="190"/>
      <c r="AM72" s="190"/>
      <c r="AN72" s="190"/>
      <c r="AO72" s="190"/>
      <c r="AP72" s="190"/>
      <c r="AQ72" s="190"/>
      <c r="AR72" s="190"/>
      <c r="AS72" s="190"/>
      <c r="AT72" s="190"/>
      <c r="AU72" s="190"/>
      <c r="AV72" s="190"/>
      <c r="AW72" s="190"/>
      <c r="AX72" s="190"/>
      <c r="AY72" s="190"/>
      <c r="AZ72" s="190"/>
      <c r="BA72" s="190"/>
      <c r="BB72" s="190"/>
      <c r="BC72" s="190"/>
      <c r="BD72" s="190"/>
      <c r="BE72" s="190"/>
      <c r="BF72" s="190"/>
      <c r="BG72" s="190"/>
      <c r="BH72" s="190"/>
    </row>
    <row r="73" customFormat="false" ht="12.75" hidden="false" customHeight="true" outlineLevel="3" collapsed="false">
      <c r="A73" s="191"/>
      <c r="B73" s="192"/>
      <c r="C73" s="195" t="s">
        <v>224</v>
      </c>
      <c r="D73" s="195"/>
      <c r="E73" s="195"/>
      <c r="F73" s="195"/>
      <c r="G73" s="195"/>
      <c r="H73" s="189"/>
      <c r="I73" s="189"/>
      <c r="J73" s="189"/>
      <c r="K73" s="189"/>
      <c r="L73" s="189"/>
      <c r="M73" s="189"/>
      <c r="N73" s="194"/>
      <c r="O73" s="194"/>
      <c r="P73" s="194"/>
      <c r="Q73" s="194"/>
      <c r="R73" s="189"/>
      <c r="S73" s="189"/>
      <c r="T73" s="189"/>
      <c r="U73" s="189"/>
      <c r="V73" s="189"/>
      <c r="W73" s="189"/>
      <c r="X73" s="189"/>
      <c r="Y73" s="189"/>
      <c r="Z73" s="190"/>
      <c r="AA73" s="190"/>
      <c r="AB73" s="190"/>
      <c r="AC73" s="190"/>
      <c r="AD73" s="190"/>
      <c r="AE73" s="190"/>
      <c r="AF73" s="190"/>
      <c r="AG73" s="190" t="s">
        <v>165</v>
      </c>
      <c r="AH73" s="190"/>
      <c r="AI73" s="190"/>
      <c r="AJ73" s="190"/>
      <c r="AK73" s="190"/>
      <c r="AL73" s="190"/>
      <c r="AM73" s="190"/>
      <c r="AN73" s="190"/>
      <c r="AO73" s="190"/>
      <c r="AP73" s="190"/>
      <c r="AQ73" s="190"/>
      <c r="AR73" s="190"/>
      <c r="AS73" s="190"/>
      <c r="AT73" s="190"/>
      <c r="AU73" s="190"/>
      <c r="AV73" s="190"/>
      <c r="AW73" s="190"/>
      <c r="AX73" s="190"/>
      <c r="AY73" s="190"/>
      <c r="AZ73" s="190"/>
      <c r="BA73" s="190"/>
      <c r="BB73" s="190"/>
      <c r="BC73" s="190"/>
      <c r="BD73" s="190"/>
      <c r="BE73" s="190"/>
      <c r="BF73" s="190"/>
      <c r="BG73" s="190"/>
      <c r="BH73" s="190"/>
    </row>
    <row r="74" customFormat="false" ht="12.75" hidden="false" customHeight="false" outlineLevel="2" collapsed="false">
      <c r="A74" s="191"/>
      <c r="B74" s="192"/>
      <c r="C74" s="196" t="s">
        <v>195</v>
      </c>
      <c r="D74" s="197"/>
      <c r="E74" s="198" t="n">
        <v>208.2</v>
      </c>
      <c r="F74" s="189"/>
      <c r="G74" s="189"/>
      <c r="H74" s="189"/>
      <c r="I74" s="189"/>
      <c r="J74" s="189"/>
      <c r="K74" s="189"/>
      <c r="L74" s="189"/>
      <c r="M74" s="189"/>
      <c r="N74" s="194"/>
      <c r="O74" s="194"/>
      <c r="P74" s="194"/>
      <c r="Q74" s="194"/>
      <c r="R74" s="189"/>
      <c r="S74" s="189"/>
      <c r="T74" s="189"/>
      <c r="U74" s="189"/>
      <c r="V74" s="189"/>
      <c r="W74" s="189"/>
      <c r="X74" s="189"/>
      <c r="Y74" s="189"/>
      <c r="Z74" s="190"/>
      <c r="AA74" s="190"/>
      <c r="AB74" s="190"/>
      <c r="AC74" s="190"/>
      <c r="AD74" s="190"/>
      <c r="AE74" s="190"/>
      <c r="AF74" s="190"/>
      <c r="AG74" s="190" t="s">
        <v>168</v>
      </c>
      <c r="AH74" s="190" t="n">
        <v>0</v>
      </c>
      <c r="AI74" s="190"/>
      <c r="AJ74" s="190"/>
      <c r="AK74" s="190"/>
      <c r="AL74" s="190"/>
      <c r="AM74" s="190"/>
      <c r="AN74" s="190"/>
      <c r="AO74" s="190"/>
      <c r="AP74" s="190"/>
      <c r="AQ74" s="190"/>
      <c r="AR74" s="190"/>
      <c r="AS74" s="190"/>
      <c r="AT74" s="190"/>
      <c r="AU74" s="190"/>
      <c r="AV74" s="190"/>
      <c r="AW74" s="190"/>
      <c r="AX74" s="190"/>
      <c r="AY74" s="190"/>
      <c r="AZ74" s="190"/>
      <c r="BA74" s="190"/>
      <c r="BB74" s="190"/>
      <c r="BC74" s="190"/>
      <c r="BD74" s="190"/>
      <c r="BE74" s="190"/>
      <c r="BF74" s="190"/>
      <c r="BG74" s="190"/>
      <c r="BH74" s="190"/>
    </row>
    <row r="75" customFormat="false" ht="12.75" hidden="false" customHeight="false" outlineLevel="3" collapsed="false">
      <c r="A75" s="191"/>
      <c r="B75" s="192"/>
      <c r="C75" s="196" t="s">
        <v>196</v>
      </c>
      <c r="D75" s="197"/>
      <c r="E75" s="198" t="n">
        <v>64.1</v>
      </c>
      <c r="F75" s="189"/>
      <c r="G75" s="189"/>
      <c r="H75" s="189"/>
      <c r="I75" s="189"/>
      <c r="J75" s="189"/>
      <c r="K75" s="189"/>
      <c r="L75" s="189"/>
      <c r="M75" s="189"/>
      <c r="N75" s="194"/>
      <c r="O75" s="194"/>
      <c r="P75" s="194"/>
      <c r="Q75" s="194"/>
      <c r="R75" s="189"/>
      <c r="S75" s="189"/>
      <c r="T75" s="189"/>
      <c r="U75" s="189"/>
      <c r="V75" s="189"/>
      <c r="W75" s="189"/>
      <c r="X75" s="189"/>
      <c r="Y75" s="189"/>
      <c r="Z75" s="190"/>
      <c r="AA75" s="190"/>
      <c r="AB75" s="190"/>
      <c r="AC75" s="190"/>
      <c r="AD75" s="190"/>
      <c r="AE75" s="190"/>
      <c r="AF75" s="190"/>
      <c r="AG75" s="190" t="s">
        <v>168</v>
      </c>
      <c r="AH75" s="190" t="n">
        <v>0</v>
      </c>
      <c r="AI75" s="190"/>
      <c r="AJ75" s="190"/>
      <c r="AK75" s="190"/>
      <c r="AL75" s="190"/>
      <c r="AM75" s="190"/>
      <c r="AN75" s="190"/>
      <c r="AO75" s="190"/>
      <c r="AP75" s="190"/>
      <c r="AQ75" s="190"/>
      <c r="AR75" s="190"/>
      <c r="AS75" s="190"/>
      <c r="AT75" s="190"/>
      <c r="AU75" s="190"/>
      <c r="AV75" s="190"/>
      <c r="AW75" s="190"/>
      <c r="AX75" s="190"/>
      <c r="AY75" s="190"/>
      <c r="AZ75" s="190"/>
      <c r="BA75" s="190"/>
      <c r="BB75" s="190"/>
      <c r="BC75" s="190"/>
      <c r="BD75" s="190"/>
      <c r="BE75" s="190"/>
      <c r="BF75" s="190"/>
      <c r="BG75" s="190"/>
      <c r="BH75" s="190"/>
    </row>
    <row r="76" customFormat="false" ht="12.75" hidden="false" customHeight="false" outlineLevel="3" collapsed="false">
      <c r="A76" s="191"/>
      <c r="B76" s="192"/>
      <c r="C76" s="196" t="s">
        <v>197</v>
      </c>
      <c r="D76" s="197"/>
      <c r="E76" s="198" t="n">
        <v>58</v>
      </c>
      <c r="F76" s="189"/>
      <c r="G76" s="189"/>
      <c r="H76" s="189"/>
      <c r="I76" s="189"/>
      <c r="J76" s="189"/>
      <c r="K76" s="189"/>
      <c r="L76" s="189"/>
      <c r="M76" s="189"/>
      <c r="N76" s="194"/>
      <c r="O76" s="194"/>
      <c r="P76" s="194"/>
      <c r="Q76" s="194"/>
      <c r="R76" s="189"/>
      <c r="S76" s="189"/>
      <c r="T76" s="189"/>
      <c r="U76" s="189"/>
      <c r="V76" s="189"/>
      <c r="W76" s="189"/>
      <c r="X76" s="189"/>
      <c r="Y76" s="189"/>
      <c r="Z76" s="190"/>
      <c r="AA76" s="190"/>
      <c r="AB76" s="190"/>
      <c r="AC76" s="190"/>
      <c r="AD76" s="190"/>
      <c r="AE76" s="190"/>
      <c r="AF76" s="190"/>
      <c r="AG76" s="190" t="s">
        <v>168</v>
      </c>
      <c r="AH76" s="190" t="n">
        <v>0</v>
      </c>
      <c r="AI76" s="190"/>
      <c r="AJ76" s="190"/>
      <c r="AK76" s="190"/>
      <c r="AL76" s="190"/>
      <c r="AM76" s="190"/>
      <c r="AN76" s="190"/>
      <c r="AO76" s="190"/>
      <c r="AP76" s="190"/>
      <c r="AQ76" s="190"/>
      <c r="AR76" s="190"/>
      <c r="AS76" s="190"/>
      <c r="AT76" s="190"/>
      <c r="AU76" s="190"/>
      <c r="AV76" s="190"/>
      <c r="AW76" s="190"/>
      <c r="AX76" s="190"/>
      <c r="AY76" s="190"/>
      <c r="AZ76" s="190"/>
      <c r="BA76" s="190"/>
      <c r="BB76" s="190"/>
      <c r="BC76" s="190"/>
      <c r="BD76" s="190"/>
      <c r="BE76" s="190"/>
      <c r="BF76" s="190"/>
      <c r="BG76" s="190"/>
      <c r="BH76" s="190"/>
    </row>
    <row r="77" customFormat="false" ht="12.75" hidden="false" customHeight="false" outlineLevel="3" collapsed="false">
      <c r="A77" s="191"/>
      <c r="B77" s="192"/>
      <c r="C77" s="196" t="s">
        <v>198</v>
      </c>
      <c r="D77" s="197"/>
      <c r="E77" s="198" t="n">
        <v>67.2</v>
      </c>
      <c r="F77" s="189"/>
      <c r="G77" s="189"/>
      <c r="H77" s="189"/>
      <c r="I77" s="189"/>
      <c r="J77" s="189"/>
      <c r="K77" s="189"/>
      <c r="L77" s="189"/>
      <c r="M77" s="189"/>
      <c r="N77" s="194"/>
      <c r="O77" s="194"/>
      <c r="P77" s="194"/>
      <c r="Q77" s="194"/>
      <c r="R77" s="189"/>
      <c r="S77" s="189"/>
      <c r="T77" s="189"/>
      <c r="U77" s="189"/>
      <c r="V77" s="189"/>
      <c r="W77" s="189"/>
      <c r="X77" s="189"/>
      <c r="Y77" s="189"/>
      <c r="Z77" s="190"/>
      <c r="AA77" s="190"/>
      <c r="AB77" s="190"/>
      <c r="AC77" s="190"/>
      <c r="AD77" s="190"/>
      <c r="AE77" s="190"/>
      <c r="AF77" s="190"/>
      <c r="AG77" s="190" t="s">
        <v>168</v>
      </c>
      <c r="AH77" s="190" t="n">
        <v>0</v>
      </c>
      <c r="AI77" s="190"/>
      <c r="AJ77" s="190"/>
      <c r="AK77" s="190"/>
      <c r="AL77" s="190"/>
      <c r="AM77" s="190"/>
      <c r="AN77" s="190"/>
      <c r="AO77" s="190"/>
      <c r="AP77" s="190"/>
      <c r="AQ77" s="190"/>
      <c r="AR77" s="190"/>
      <c r="AS77" s="190"/>
      <c r="AT77" s="190"/>
      <c r="AU77" s="190"/>
      <c r="AV77" s="190"/>
      <c r="AW77" s="190"/>
      <c r="AX77" s="190"/>
      <c r="AY77" s="190"/>
      <c r="AZ77" s="190"/>
      <c r="BA77" s="190"/>
      <c r="BB77" s="190"/>
      <c r="BC77" s="190"/>
      <c r="BD77" s="190"/>
      <c r="BE77" s="190"/>
      <c r="BF77" s="190"/>
      <c r="BG77" s="190"/>
      <c r="BH77" s="190"/>
    </row>
    <row r="78" customFormat="false" ht="12.75" hidden="false" customHeight="false" outlineLevel="3" collapsed="false">
      <c r="A78" s="191"/>
      <c r="B78" s="192"/>
      <c r="C78" s="196" t="s">
        <v>199</v>
      </c>
      <c r="D78" s="197"/>
      <c r="E78" s="198" t="n">
        <v>67.2</v>
      </c>
      <c r="F78" s="189"/>
      <c r="G78" s="189"/>
      <c r="H78" s="189"/>
      <c r="I78" s="189"/>
      <c r="J78" s="189"/>
      <c r="K78" s="189"/>
      <c r="L78" s="189"/>
      <c r="M78" s="189"/>
      <c r="N78" s="194"/>
      <c r="O78" s="194"/>
      <c r="P78" s="194"/>
      <c r="Q78" s="194"/>
      <c r="R78" s="189"/>
      <c r="S78" s="189"/>
      <c r="T78" s="189"/>
      <c r="U78" s="189"/>
      <c r="V78" s="189"/>
      <c r="W78" s="189"/>
      <c r="X78" s="189"/>
      <c r="Y78" s="189"/>
      <c r="Z78" s="190"/>
      <c r="AA78" s="190"/>
      <c r="AB78" s="190"/>
      <c r="AC78" s="190"/>
      <c r="AD78" s="190"/>
      <c r="AE78" s="190"/>
      <c r="AF78" s="190"/>
      <c r="AG78" s="190" t="s">
        <v>168</v>
      </c>
      <c r="AH78" s="190" t="n">
        <v>0</v>
      </c>
      <c r="AI78" s="190"/>
      <c r="AJ78" s="190"/>
      <c r="AK78" s="190"/>
      <c r="AL78" s="190"/>
      <c r="AM78" s="190"/>
      <c r="AN78" s="190"/>
      <c r="AO78" s="190"/>
      <c r="AP78" s="190"/>
      <c r="AQ78" s="190"/>
      <c r="AR78" s="190"/>
      <c r="AS78" s="190"/>
      <c r="AT78" s="190"/>
      <c r="AU78" s="190"/>
      <c r="AV78" s="190"/>
      <c r="AW78" s="190"/>
      <c r="AX78" s="190"/>
      <c r="AY78" s="190"/>
      <c r="AZ78" s="190"/>
      <c r="BA78" s="190"/>
      <c r="BB78" s="190"/>
      <c r="BC78" s="190"/>
      <c r="BD78" s="190"/>
      <c r="BE78" s="190"/>
      <c r="BF78" s="190"/>
      <c r="BG78" s="190"/>
      <c r="BH78" s="190"/>
    </row>
    <row r="79" customFormat="false" ht="19.4" hidden="false" customHeight="false" outlineLevel="1" collapsed="false">
      <c r="A79" s="181" t="n">
        <v>11</v>
      </c>
      <c r="B79" s="182" t="s">
        <v>225</v>
      </c>
      <c r="C79" s="183" t="s">
        <v>226</v>
      </c>
      <c r="D79" s="184" t="s">
        <v>158</v>
      </c>
      <c r="E79" s="185" t="n">
        <v>464.7</v>
      </c>
      <c r="F79" s="186"/>
      <c r="G79" s="187" t="n">
        <f aca="false">ROUND(E79*F79,2)</f>
        <v>0</v>
      </c>
      <c r="H79" s="186"/>
      <c r="I79" s="187" t="n">
        <f aca="false">ROUND(E79*H79,2)</f>
        <v>0</v>
      </c>
      <c r="J79" s="186"/>
      <c r="K79" s="187" t="n">
        <f aca="false">ROUND(E79*J79,2)</f>
        <v>0</v>
      </c>
      <c r="L79" s="187" t="n">
        <v>21</v>
      </c>
      <c r="M79" s="187" t="n">
        <f aca="false">G79*(1+L79/100)</f>
        <v>0</v>
      </c>
      <c r="N79" s="185" t="n">
        <v>0</v>
      </c>
      <c r="O79" s="185" t="n">
        <f aca="false">ROUND(E79*N79,2)</f>
        <v>0</v>
      </c>
      <c r="P79" s="185" t="n">
        <v>0</v>
      </c>
      <c r="Q79" s="185" t="n">
        <f aca="false">ROUND(E79*P79,2)</f>
        <v>0</v>
      </c>
      <c r="R79" s="187"/>
      <c r="S79" s="187" t="s">
        <v>159</v>
      </c>
      <c r="T79" s="188" t="s">
        <v>160</v>
      </c>
      <c r="U79" s="189" t="n">
        <v>0</v>
      </c>
      <c r="V79" s="189" t="n">
        <f aca="false">ROUND(E79*U79,2)</f>
        <v>0</v>
      </c>
      <c r="W79" s="189"/>
      <c r="X79" s="189" t="s">
        <v>161</v>
      </c>
      <c r="Y79" s="189" t="s">
        <v>206</v>
      </c>
      <c r="Z79" s="190"/>
      <c r="AA79" s="190"/>
      <c r="AB79" s="190"/>
      <c r="AC79" s="190"/>
      <c r="AD79" s="190"/>
      <c r="AE79" s="190"/>
      <c r="AF79" s="190"/>
      <c r="AG79" s="190" t="s">
        <v>163</v>
      </c>
      <c r="AH79" s="190"/>
      <c r="AI79" s="190"/>
      <c r="AJ79" s="190"/>
      <c r="AK79" s="190"/>
      <c r="AL79" s="190"/>
      <c r="AM79" s="190"/>
      <c r="AN79" s="190"/>
      <c r="AO79" s="190"/>
      <c r="AP79" s="190"/>
      <c r="AQ79" s="190"/>
      <c r="AR79" s="190"/>
      <c r="AS79" s="190"/>
      <c r="AT79" s="190"/>
      <c r="AU79" s="190"/>
      <c r="AV79" s="190"/>
      <c r="AW79" s="190"/>
      <c r="AX79" s="190"/>
      <c r="AY79" s="190"/>
      <c r="AZ79" s="190"/>
      <c r="BA79" s="190"/>
      <c r="BB79" s="190"/>
      <c r="BC79" s="190"/>
      <c r="BD79" s="190"/>
      <c r="BE79" s="190"/>
      <c r="BF79" s="190"/>
      <c r="BG79" s="190"/>
      <c r="BH79" s="190"/>
    </row>
    <row r="80" customFormat="false" ht="12.75" hidden="false" customHeight="false" outlineLevel="2" collapsed="false">
      <c r="A80" s="191"/>
      <c r="B80" s="192"/>
      <c r="C80" s="196" t="s">
        <v>195</v>
      </c>
      <c r="D80" s="197"/>
      <c r="E80" s="198" t="n">
        <v>208.2</v>
      </c>
      <c r="F80" s="189"/>
      <c r="G80" s="189"/>
      <c r="H80" s="189"/>
      <c r="I80" s="189"/>
      <c r="J80" s="189"/>
      <c r="K80" s="189"/>
      <c r="L80" s="189"/>
      <c r="M80" s="189"/>
      <c r="N80" s="194"/>
      <c r="O80" s="194"/>
      <c r="P80" s="194"/>
      <c r="Q80" s="194"/>
      <c r="R80" s="189"/>
      <c r="S80" s="189"/>
      <c r="T80" s="189"/>
      <c r="U80" s="189"/>
      <c r="V80" s="189"/>
      <c r="W80" s="189"/>
      <c r="X80" s="189"/>
      <c r="Y80" s="189"/>
      <c r="Z80" s="190"/>
      <c r="AA80" s="190"/>
      <c r="AB80" s="190"/>
      <c r="AC80" s="190"/>
      <c r="AD80" s="190"/>
      <c r="AE80" s="190"/>
      <c r="AF80" s="190"/>
      <c r="AG80" s="190" t="s">
        <v>168</v>
      </c>
      <c r="AH80" s="190" t="n">
        <v>0</v>
      </c>
      <c r="AI80" s="190"/>
      <c r="AJ80" s="190"/>
      <c r="AK80" s="190"/>
      <c r="AL80" s="190"/>
      <c r="AM80" s="190"/>
      <c r="AN80" s="190"/>
      <c r="AO80" s="190"/>
      <c r="AP80" s="190"/>
      <c r="AQ80" s="190"/>
      <c r="AR80" s="190"/>
      <c r="AS80" s="190"/>
      <c r="AT80" s="190"/>
      <c r="AU80" s="190"/>
      <c r="AV80" s="190"/>
      <c r="AW80" s="190"/>
      <c r="AX80" s="190"/>
      <c r="AY80" s="190"/>
      <c r="AZ80" s="190"/>
      <c r="BA80" s="190"/>
      <c r="BB80" s="190"/>
      <c r="BC80" s="190"/>
      <c r="BD80" s="190"/>
      <c r="BE80" s="190"/>
      <c r="BF80" s="190"/>
      <c r="BG80" s="190"/>
      <c r="BH80" s="190"/>
    </row>
    <row r="81" customFormat="false" ht="12.75" hidden="false" customHeight="false" outlineLevel="3" collapsed="false">
      <c r="A81" s="191"/>
      <c r="B81" s="192"/>
      <c r="C81" s="196" t="s">
        <v>196</v>
      </c>
      <c r="D81" s="197"/>
      <c r="E81" s="198" t="n">
        <v>64.1</v>
      </c>
      <c r="F81" s="189"/>
      <c r="G81" s="189"/>
      <c r="H81" s="189"/>
      <c r="I81" s="189"/>
      <c r="J81" s="189"/>
      <c r="K81" s="189"/>
      <c r="L81" s="189"/>
      <c r="M81" s="189"/>
      <c r="N81" s="194"/>
      <c r="O81" s="194"/>
      <c r="P81" s="194"/>
      <c r="Q81" s="194"/>
      <c r="R81" s="189"/>
      <c r="S81" s="189"/>
      <c r="T81" s="189"/>
      <c r="U81" s="189"/>
      <c r="V81" s="189"/>
      <c r="W81" s="189"/>
      <c r="X81" s="189"/>
      <c r="Y81" s="189"/>
      <c r="Z81" s="190"/>
      <c r="AA81" s="190"/>
      <c r="AB81" s="190"/>
      <c r="AC81" s="190"/>
      <c r="AD81" s="190"/>
      <c r="AE81" s="190"/>
      <c r="AF81" s="190"/>
      <c r="AG81" s="190" t="s">
        <v>168</v>
      </c>
      <c r="AH81" s="190" t="n">
        <v>0</v>
      </c>
      <c r="AI81" s="190"/>
      <c r="AJ81" s="190"/>
      <c r="AK81" s="190"/>
      <c r="AL81" s="190"/>
      <c r="AM81" s="190"/>
      <c r="AN81" s="190"/>
      <c r="AO81" s="190"/>
      <c r="AP81" s="190"/>
      <c r="AQ81" s="190"/>
      <c r="AR81" s="190"/>
      <c r="AS81" s="190"/>
      <c r="AT81" s="190"/>
      <c r="AU81" s="190"/>
      <c r="AV81" s="190"/>
      <c r="AW81" s="190"/>
      <c r="AX81" s="190"/>
      <c r="AY81" s="190"/>
      <c r="AZ81" s="190"/>
      <c r="BA81" s="190"/>
      <c r="BB81" s="190"/>
      <c r="BC81" s="190"/>
      <c r="BD81" s="190"/>
      <c r="BE81" s="190"/>
      <c r="BF81" s="190"/>
      <c r="BG81" s="190"/>
      <c r="BH81" s="190"/>
    </row>
    <row r="82" customFormat="false" ht="12.75" hidden="false" customHeight="false" outlineLevel="3" collapsed="false">
      <c r="A82" s="191"/>
      <c r="B82" s="192"/>
      <c r="C82" s="196" t="s">
        <v>197</v>
      </c>
      <c r="D82" s="197"/>
      <c r="E82" s="198" t="n">
        <v>58</v>
      </c>
      <c r="F82" s="189"/>
      <c r="G82" s="189"/>
      <c r="H82" s="189"/>
      <c r="I82" s="189"/>
      <c r="J82" s="189"/>
      <c r="K82" s="189"/>
      <c r="L82" s="189"/>
      <c r="M82" s="189"/>
      <c r="N82" s="194"/>
      <c r="O82" s="194"/>
      <c r="P82" s="194"/>
      <c r="Q82" s="194"/>
      <c r="R82" s="189"/>
      <c r="S82" s="189"/>
      <c r="T82" s="189"/>
      <c r="U82" s="189"/>
      <c r="V82" s="189"/>
      <c r="W82" s="189"/>
      <c r="X82" s="189"/>
      <c r="Y82" s="189"/>
      <c r="Z82" s="190"/>
      <c r="AA82" s="190"/>
      <c r="AB82" s="190"/>
      <c r="AC82" s="190"/>
      <c r="AD82" s="190"/>
      <c r="AE82" s="190"/>
      <c r="AF82" s="190"/>
      <c r="AG82" s="190" t="s">
        <v>168</v>
      </c>
      <c r="AH82" s="190" t="n">
        <v>0</v>
      </c>
      <c r="AI82" s="190"/>
      <c r="AJ82" s="190"/>
      <c r="AK82" s="190"/>
      <c r="AL82" s="190"/>
      <c r="AM82" s="190"/>
      <c r="AN82" s="190"/>
      <c r="AO82" s="190"/>
      <c r="AP82" s="190"/>
      <c r="AQ82" s="190"/>
      <c r="AR82" s="190"/>
      <c r="AS82" s="190"/>
      <c r="AT82" s="190"/>
      <c r="AU82" s="190"/>
      <c r="AV82" s="190"/>
      <c r="AW82" s="190"/>
      <c r="AX82" s="190"/>
      <c r="AY82" s="190"/>
      <c r="AZ82" s="190"/>
      <c r="BA82" s="190"/>
      <c r="BB82" s="190"/>
      <c r="BC82" s="190"/>
      <c r="BD82" s="190"/>
      <c r="BE82" s="190"/>
      <c r="BF82" s="190"/>
      <c r="BG82" s="190"/>
      <c r="BH82" s="190"/>
    </row>
    <row r="83" customFormat="false" ht="12.75" hidden="false" customHeight="false" outlineLevel="3" collapsed="false">
      <c r="A83" s="191"/>
      <c r="B83" s="192"/>
      <c r="C83" s="196" t="s">
        <v>198</v>
      </c>
      <c r="D83" s="197"/>
      <c r="E83" s="198" t="n">
        <v>67.2</v>
      </c>
      <c r="F83" s="189"/>
      <c r="G83" s="189"/>
      <c r="H83" s="189"/>
      <c r="I83" s="189"/>
      <c r="J83" s="189"/>
      <c r="K83" s="189"/>
      <c r="L83" s="189"/>
      <c r="M83" s="189"/>
      <c r="N83" s="194"/>
      <c r="O83" s="194"/>
      <c r="P83" s="194"/>
      <c r="Q83" s="194"/>
      <c r="R83" s="189"/>
      <c r="S83" s="189"/>
      <c r="T83" s="189"/>
      <c r="U83" s="189"/>
      <c r="V83" s="189"/>
      <c r="W83" s="189"/>
      <c r="X83" s="189"/>
      <c r="Y83" s="189"/>
      <c r="Z83" s="190"/>
      <c r="AA83" s="190"/>
      <c r="AB83" s="190"/>
      <c r="AC83" s="190"/>
      <c r="AD83" s="190"/>
      <c r="AE83" s="190"/>
      <c r="AF83" s="190"/>
      <c r="AG83" s="190" t="s">
        <v>168</v>
      </c>
      <c r="AH83" s="190" t="n">
        <v>0</v>
      </c>
      <c r="AI83" s="190"/>
      <c r="AJ83" s="190"/>
      <c r="AK83" s="190"/>
      <c r="AL83" s="190"/>
      <c r="AM83" s="190"/>
      <c r="AN83" s="190"/>
      <c r="AO83" s="190"/>
      <c r="AP83" s="190"/>
      <c r="AQ83" s="190"/>
      <c r="AR83" s="190"/>
      <c r="AS83" s="190"/>
      <c r="AT83" s="190"/>
      <c r="AU83" s="190"/>
      <c r="AV83" s="190"/>
      <c r="AW83" s="190"/>
      <c r="AX83" s="190"/>
      <c r="AY83" s="190"/>
      <c r="AZ83" s="190"/>
      <c r="BA83" s="190"/>
      <c r="BB83" s="190"/>
      <c r="BC83" s="190"/>
      <c r="BD83" s="190"/>
      <c r="BE83" s="190"/>
      <c r="BF83" s="190"/>
      <c r="BG83" s="190"/>
      <c r="BH83" s="190"/>
    </row>
    <row r="84" customFormat="false" ht="12.75" hidden="false" customHeight="false" outlineLevel="3" collapsed="false">
      <c r="A84" s="191"/>
      <c r="B84" s="192"/>
      <c r="C84" s="196" t="s">
        <v>199</v>
      </c>
      <c r="D84" s="197"/>
      <c r="E84" s="198" t="n">
        <v>67.2</v>
      </c>
      <c r="F84" s="189"/>
      <c r="G84" s="189"/>
      <c r="H84" s="189"/>
      <c r="I84" s="189"/>
      <c r="J84" s="189"/>
      <c r="K84" s="189"/>
      <c r="L84" s="189"/>
      <c r="M84" s="189"/>
      <c r="N84" s="194"/>
      <c r="O84" s="194"/>
      <c r="P84" s="194"/>
      <c r="Q84" s="194"/>
      <c r="R84" s="189"/>
      <c r="S84" s="189"/>
      <c r="T84" s="189"/>
      <c r="U84" s="189"/>
      <c r="V84" s="189"/>
      <c r="W84" s="189"/>
      <c r="X84" s="189"/>
      <c r="Y84" s="189"/>
      <c r="Z84" s="190"/>
      <c r="AA84" s="190"/>
      <c r="AB84" s="190"/>
      <c r="AC84" s="190"/>
      <c r="AD84" s="190"/>
      <c r="AE84" s="190"/>
      <c r="AF84" s="190"/>
      <c r="AG84" s="190" t="s">
        <v>168</v>
      </c>
      <c r="AH84" s="190" t="n">
        <v>0</v>
      </c>
      <c r="AI84" s="190"/>
      <c r="AJ84" s="190"/>
      <c r="AK84" s="190"/>
      <c r="AL84" s="190"/>
      <c r="AM84" s="190"/>
      <c r="AN84" s="190"/>
      <c r="AO84" s="190"/>
      <c r="AP84" s="190"/>
      <c r="AQ84" s="190"/>
      <c r="AR84" s="190"/>
      <c r="AS84" s="190"/>
      <c r="AT84" s="190"/>
      <c r="AU84" s="190"/>
      <c r="AV84" s="190"/>
      <c r="AW84" s="190"/>
      <c r="AX84" s="190"/>
      <c r="AY84" s="190"/>
      <c r="AZ84" s="190"/>
      <c r="BA84" s="190"/>
      <c r="BB84" s="190"/>
      <c r="BC84" s="190"/>
      <c r="BD84" s="190"/>
      <c r="BE84" s="190"/>
      <c r="BF84" s="190"/>
      <c r="BG84" s="190"/>
      <c r="BH84" s="190"/>
    </row>
    <row r="85" customFormat="false" ht="12.75" hidden="false" customHeight="false" outlineLevel="0" collapsed="false">
      <c r="A85" s="173" t="s">
        <v>154</v>
      </c>
      <c r="B85" s="174" t="s">
        <v>107</v>
      </c>
      <c r="C85" s="175" t="s">
        <v>108</v>
      </c>
      <c r="D85" s="176"/>
      <c r="E85" s="177"/>
      <c r="F85" s="178"/>
      <c r="G85" s="178" t="n">
        <f aca="false">SUMIF(AG86:AG137,"&lt;&gt;NOR",G86:G137)</f>
        <v>0</v>
      </c>
      <c r="H85" s="178"/>
      <c r="I85" s="178" t="n">
        <f aca="false">SUM(I86:I137)</f>
        <v>0</v>
      </c>
      <c r="J85" s="178"/>
      <c r="K85" s="178" t="n">
        <f aca="false">SUM(K86:K137)</f>
        <v>0</v>
      </c>
      <c r="L85" s="178"/>
      <c r="M85" s="178" t="n">
        <f aca="false">SUM(M86:M137)</f>
        <v>0</v>
      </c>
      <c r="N85" s="177"/>
      <c r="O85" s="177" t="n">
        <f aca="false">SUM(O86:O137)</f>
        <v>41.64</v>
      </c>
      <c r="P85" s="177"/>
      <c r="Q85" s="177" t="n">
        <f aca="false">SUM(Q86:Q137)</f>
        <v>0</v>
      </c>
      <c r="R85" s="178"/>
      <c r="S85" s="178"/>
      <c r="T85" s="179"/>
      <c r="U85" s="180"/>
      <c r="V85" s="180" t="n">
        <f aca="false">SUM(V86:V137)</f>
        <v>622.29</v>
      </c>
      <c r="W85" s="180"/>
      <c r="X85" s="180"/>
      <c r="Y85" s="180"/>
      <c r="AG85" s="0" t="s">
        <v>155</v>
      </c>
    </row>
    <row r="86" customFormat="false" ht="12.75" hidden="false" customHeight="false" outlineLevel="1" collapsed="false">
      <c r="A86" s="181" t="n">
        <v>12</v>
      </c>
      <c r="B86" s="182" t="s">
        <v>227</v>
      </c>
      <c r="C86" s="183" t="s">
        <v>228</v>
      </c>
      <c r="D86" s="184" t="s">
        <v>158</v>
      </c>
      <c r="E86" s="185" t="n">
        <v>1469.17385</v>
      </c>
      <c r="F86" s="186"/>
      <c r="G86" s="187" t="n">
        <f aca="false">ROUND(E86*F86,2)</f>
        <v>0</v>
      </c>
      <c r="H86" s="186"/>
      <c r="I86" s="187" t="n">
        <f aca="false">ROUND(E86*H86,2)</f>
        <v>0</v>
      </c>
      <c r="J86" s="186"/>
      <c r="K86" s="187" t="n">
        <f aca="false">ROUND(E86*J86,2)</f>
        <v>0</v>
      </c>
      <c r="L86" s="187" t="n">
        <v>21</v>
      </c>
      <c r="M86" s="187" t="n">
        <f aca="false">G86*(1+L86/100)</f>
        <v>0</v>
      </c>
      <c r="N86" s="185" t="n">
        <v>0.01838</v>
      </c>
      <c r="O86" s="185" t="n">
        <f aca="false">ROUND(E86*N86,2)</f>
        <v>27</v>
      </c>
      <c r="P86" s="185" t="n">
        <v>0</v>
      </c>
      <c r="Q86" s="185" t="n">
        <f aca="false">ROUND(E86*P86,2)</f>
        <v>0</v>
      </c>
      <c r="R86" s="187"/>
      <c r="S86" s="187" t="s">
        <v>171</v>
      </c>
      <c r="T86" s="188" t="s">
        <v>171</v>
      </c>
      <c r="U86" s="189" t="n">
        <v>0.14</v>
      </c>
      <c r="V86" s="189" t="n">
        <f aca="false">ROUND(E86*U86,2)</f>
        <v>205.68</v>
      </c>
      <c r="W86" s="189"/>
      <c r="X86" s="189" t="s">
        <v>161</v>
      </c>
      <c r="Y86" s="189" t="s">
        <v>206</v>
      </c>
      <c r="Z86" s="190"/>
      <c r="AA86" s="190"/>
      <c r="AB86" s="190"/>
      <c r="AC86" s="190"/>
      <c r="AD86" s="190"/>
      <c r="AE86" s="190"/>
      <c r="AF86" s="190"/>
      <c r="AG86" s="190" t="s">
        <v>163</v>
      </c>
      <c r="AH86" s="190"/>
      <c r="AI86" s="190"/>
      <c r="AJ86" s="190"/>
      <c r="AK86" s="190"/>
      <c r="AL86" s="190"/>
      <c r="AM86" s="190"/>
      <c r="AN86" s="190"/>
      <c r="AO86" s="190"/>
      <c r="AP86" s="190"/>
      <c r="AQ86" s="190"/>
      <c r="AR86" s="190"/>
      <c r="AS86" s="190"/>
      <c r="AT86" s="190"/>
      <c r="AU86" s="190"/>
      <c r="AV86" s="190"/>
      <c r="AW86" s="190"/>
      <c r="AX86" s="190"/>
      <c r="AY86" s="190"/>
      <c r="AZ86" s="190"/>
      <c r="BA86" s="190"/>
      <c r="BB86" s="190"/>
      <c r="BC86" s="190"/>
      <c r="BD86" s="190"/>
      <c r="BE86" s="190"/>
      <c r="BF86" s="190"/>
      <c r="BG86" s="190"/>
      <c r="BH86" s="190"/>
    </row>
    <row r="87" customFormat="false" ht="12.75" hidden="false" customHeight="false" outlineLevel="2" collapsed="false">
      <c r="A87" s="191"/>
      <c r="B87" s="192"/>
      <c r="C87" s="196" t="s">
        <v>229</v>
      </c>
      <c r="D87" s="197"/>
      <c r="E87" s="198" t="n">
        <v>592.7023</v>
      </c>
      <c r="F87" s="189"/>
      <c r="G87" s="189"/>
      <c r="H87" s="189"/>
      <c r="I87" s="189"/>
      <c r="J87" s="189"/>
      <c r="K87" s="189"/>
      <c r="L87" s="189"/>
      <c r="M87" s="189"/>
      <c r="N87" s="194"/>
      <c r="O87" s="194"/>
      <c r="P87" s="194"/>
      <c r="Q87" s="194"/>
      <c r="R87" s="189"/>
      <c r="S87" s="189"/>
      <c r="T87" s="189"/>
      <c r="U87" s="189"/>
      <c r="V87" s="189"/>
      <c r="W87" s="189"/>
      <c r="X87" s="189"/>
      <c r="Y87" s="189"/>
      <c r="Z87" s="190"/>
      <c r="AA87" s="190"/>
      <c r="AB87" s="190"/>
      <c r="AC87" s="190"/>
      <c r="AD87" s="190"/>
      <c r="AE87" s="190"/>
      <c r="AF87" s="190"/>
      <c r="AG87" s="190" t="s">
        <v>168</v>
      </c>
      <c r="AH87" s="190" t="n">
        <v>0</v>
      </c>
      <c r="AI87" s="190"/>
      <c r="AJ87" s="190"/>
      <c r="AK87" s="190"/>
      <c r="AL87" s="190"/>
      <c r="AM87" s="190"/>
      <c r="AN87" s="190"/>
      <c r="AO87" s="190"/>
      <c r="AP87" s="190"/>
      <c r="AQ87" s="190"/>
      <c r="AR87" s="190"/>
      <c r="AS87" s="190"/>
      <c r="AT87" s="190"/>
      <c r="AU87" s="190"/>
      <c r="AV87" s="190"/>
      <c r="AW87" s="190"/>
      <c r="AX87" s="190"/>
      <c r="AY87" s="190"/>
      <c r="AZ87" s="190"/>
      <c r="BA87" s="190"/>
      <c r="BB87" s="190"/>
      <c r="BC87" s="190"/>
      <c r="BD87" s="190"/>
      <c r="BE87" s="190"/>
      <c r="BF87" s="190"/>
      <c r="BG87" s="190"/>
      <c r="BH87" s="190"/>
    </row>
    <row r="88" customFormat="false" ht="19.4" hidden="false" customHeight="false" outlineLevel="3" collapsed="false">
      <c r="A88" s="191"/>
      <c r="B88" s="192"/>
      <c r="C88" s="196" t="s">
        <v>230</v>
      </c>
      <c r="D88" s="197"/>
      <c r="E88" s="198" t="n">
        <v>643.7254</v>
      </c>
      <c r="F88" s="189"/>
      <c r="G88" s="189"/>
      <c r="H88" s="189"/>
      <c r="I88" s="189"/>
      <c r="J88" s="189"/>
      <c r="K88" s="189"/>
      <c r="L88" s="189"/>
      <c r="M88" s="189"/>
      <c r="N88" s="194"/>
      <c r="O88" s="194"/>
      <c r="P88" s="194"/>
      <c r="Q88" s="194"/>
      <c r="R88" s="189"/>
      <c r="S88" s="189"/>
      <c r="T88" s="189"/>
      <c r="U88" s="189"/>
      <c r="V88" s="189"/>
      <c r="W88" s="189"/>
      <c r="X88" s="189"/>
      <c r="Y88" s="189"/>
      <c r="Z88" s="190"/>
      <c r="AA88" s="190"/>
      <c r="AB88" s="190"/>
      <c r="AC88" s="190"/>
      <c r="AD88" s="190"/>
      <c r="AE88" s="190"/>
      <c r="AF88" s="190"/>
      <c r="AG88" s="190" t="s">
        <v>168</v>
      </c>
      <c r="AH88" s="190" t="n">
        <v>0</v>
      </c>
      <c r="AI88" s="190"/>
      <c r="AJ88" s="190"/>
      <c r="AK88" s="190"/>
      <c r="AL88" s="190"/>
      <c r="AM88" s="190"/>
      <c r="AN88" s="190"/>
      <c r="AO88" s="190"/>
      <c r="AP88" s="190"/>
      <c r="AQ88" s="190"/>
      <c r="AR88" s="190"/>
      <c r="AS88" s="190"/>
      <c r="AT88" s="190"/>
      <c r="AU88" s="190"/>
      <c r="AV88" s="190"/>
      <c r="AW88" s="190"/>
      <c r="AX88" s="190"/>
      <c r="AY88" s="190"/>
      <c r="AZ88" s="190"/>
      <c r="BA88" s="190"/>
      <c r="BB88" s="190"/>
      <c r="BC88" s="190"/>
      <c r="BD88" s="190"/>
      <c r="BE88" s="190"/>
      <c r="BF88" s="190"/>
      <c r="BG88" s="190"/>
      <c r="BH88" s="190"/>
    </row>
    <row r="89" customFormat="false" ht="12.75" hidden="false" customHeight="false" outlineLevel="3" collapsed="false">
      <c r="A89" s="191"/>
      <c r="B89" s="192"/>
      <c r="C89" s="196" t="s">
        <v>231</v>
      </c>
      <c r="D89" s="197"/>
      <c r="E89" s="198" t="n">
        <v>232.74615</v>
      </c>
      <c r="F89" s="189"/>
      <c r="G89" s="189"/>
      <c r="H89" s="189"/>
      <c r="I89" s="189"/>
      <c r="J89" s="189"/>
      <c r="K89" s="189"/>
      <c r="L89" s="189"/>
      <c r="M89" s="189"/>
      <c r="N89" s="194"/>
      <c r="O89" s="194"/>
      <c r="P89" s="194"/>
      <c r="Q89" s="194"/>
      <c r="R89" s="189"/>
      <c r="S89" s="189"/>
      <c r="T89" s="189"/>
      <c r="U89" s="189"/>
      <c r="V89" s="189"/>
      <c r="W89" s="189"/>
      <c r="X89" s="189"/>
      <c r="Y89" s="189"/>
      <c r="Z89" s="190"/>
      <c r="AA89" s="190"/>
      <c r="AB89" s="190"/>
      <c r="AC89" s="190"/>
      <c r="AD89" s="190"/>
      <c r="AE89" s="190"/>
      <c r="AF89" s="190"/>
      <c r="AG89" s="190" t="s">
        <v>168</v>
      </c>
      <c r="AH89" s="190" t="n">
        <v>0</v>
      </c>
      <c r="AI89" s="190"/>
      <c r="AJ89" s="190"/>
      <c r="AK89" s="190"/>
      <c r="AL89" s="190"/>
      <c r="AM89" s="190"/>
      <c r="AN89" s="190"/>
      <c r="AO89" s="190"/>
      <c r="AP89" s="190"/>
      <c r="AQ89" s="190"/>
      <c r="AR89" s="190"/>
      <c r="AS89" s="190"/>
      <c r="AT89" s="190"/>
      <c r="AU89" s="190"/>
      <c r="AV89" s="190"/>
      <c r="AW89" s="190"/>
      <c r="AX89" s="190"/>
      <c r="AY89" s="190"/>
      <c r="AZ89" s="190"/>
      <c r="BA89" s="190"/>
      <c r="BB89" s="190"/>
      <c r="BC89" s="190"/>
      <c r="BD89" s="190"/>
      <c r="BE89" s="190"/>
      <c r="BF89" s="190"/>
      <c r="BG89" s="190"/>
      <c r="BH89" s="190"/>
    </row>
    <row r="90" customFormat="false" ht="12.75" hidden="false" customHeight="false" outlineLevel="1" collapsed="false">
      <c r="A90" s="181" t="n">
        <v>13</v>
      </c>
      <c r="B90" s="182" t="s">
        <v>232</v>
      </c>
      <c r="C90" s="183" t="s">
        <v>233</v>
      </c>
      <c r="D90" s="184" t="s">
        <v>158</v>
      </c>
      <c r="E90" s="185" t="n">
        <v>7345.86925</v>
      </c>
      <c r="F90" s="186"/>
      <c r="G90" s="187" t="n">
        <f aca="false">ROUND(E90*F90,2)</f>
        <v>0</v>
      </c>
      <c r="H90" s="186"/>
      <c r="I90" s="187" t="n">
        <f aca="false">ROUND(E90*H90,2)</f>
        <v>0</v>
      </c>
      <c r="J90" s="186"/>
      <c r="K90" s="187" t="n">
        <f aca="false">ROUND(E90*J90,2)</f>
        <v>0</v>
      </c>
      <c r="L90" s="187" t="n">
        <v>21</v>
      </c>
      <c r="M90" s="187" t="n">
        <f aca="false">G90*(1+L90/100)</f>
        <v>0</v>
      </c>
      <c r="N90" s="185" t="n">
        <v>0.00095</v>
      </c>
      <c r="O90" s="185" t="n">
        <f aca="false">ROUND(E90*N90,2)</f>
        <v>6.98</v>
      </c>
      <c r="P90" s="185" t="n">
        <v>0</v>
      </c>
      <c r="Q90" s="185" t="n">
        <f aca="false">ROUND(E90*P90,2)</f>
        <v>0</v>
      </c>
      <c r="R90" s="187"/>
      <c r="S90" s="187" t="s">
        <v>171</v>
      </c>
      <c r="T90" s="188" t="s">
        <v>171</v>
      </c>
      <c r="U90" s="189" t="n">
        <v>0.01</v>
      </c>
      <c r="V90" s="189" t="n">
        <f aca="false">ROUND(E90*U90,2)</f>
        <v>73.46</v>
      </c>
      <c r="W90" s="189"/>
      <c r="X90" s="189" t="s">
        <v>161</v>
      </c>
      <c r="Y90" s="189" t="s">
        <v>206</v>
      </c>
      <c r="Z90" s="190"/>
      <c r="AA90" s="190"/>
      <c r="AB90" s="190"/>
      <c r="AC90" s="190"/>
      <c r="AD90" s="190"/>
      <c r="AE90" s="190"/>
      <c r="AF90" s="190"/>
      <c r="AG90" s="190" t="s">
        <v>163</v>
      </c>
      <c r="AH90" s="190"/>
      <c r="AI90" s="190"/>
      <c r="AJ90" s="190"/>
      <c r="AK90" s="190"/>
      <c r="AL90" s="190"/>
      <c r="AM90" s="190"/>
      <c r="AN90" s="190"/>
      <c r="AO90" s="190"/>
      <c r="AP90" s="190"/>
      <c r="AQ90" s="190"/>
      <c r="AR90" s="190"/>
      <c r="AS90" s="190"/>
      <c r="AT90" s="190"/>
      <c r="AU90" s="190"/>
      <c r="AV90" s="190"/>
      <c r="AW90" s="190"/>
      <c r="AX90" s="190"/>
      <c r="AY90" s="190"/>
      <c r="AZ90" s="190"/>
      <c r="BA90" s="190"/>
      <c r="BB90" s="190"/>
      <c r="BC90" s="190"/>
      <c r="BD90" s="190"/>
      <c r="BE90" s="190"/>
      <c r="BF90" s="190"/>
      <c r="BG90" s="190"/>
      <c r="BH90" s="190"/>
    </row>
    <row r="91" customFormat="false" ht="12.75" hidden="false" customHeight="false" outlineLevel="2" collapsed="false">
      <c r="A91" s="191"/>
      <c r="B91" s="192"/>
      <c r="C91" s="196" t="s">
        <v>234</v>
      </c>
      <c r="D91" s="197"/>
      <c r="E91" s="198" t="n">
        <v>1469.17385</v>
      </c>
      <c r="F91" s="189"/>
      <c r="G91" s="189"/>
      <c r="H91" s="189"/>
      <c r="I91" s="189"/>
      <c r="J91" s="189"/>
      <c r="K91" s="189"/>
      <c r="L91" s="189"/>
      <c r="M91" s="189"/>
      <c r="N91" s="194"/>
      <c r="O91" s="194"/>
      <c r="P91" s="194"/>
      <c r="Q91" s="194"/>
      <c r="R91" s="189"/>
      <c r="S91" s="189"/>
      <c r="T91" s="189"/>
      <c r="U91" s="189"/>
      <c r="V91" s="189"/>
      <c r="W91" s="189"/>
      <c r="X91" s="189"/>
      <c r="Y91" s="189"/>
      <c r="Z91" s="190"/>
      <c r="AA91" s="190"/>
      <c r="AB91" s="190"/>
      <c r="AC91" s="190"/>
      <c r="AD91" s="190"/>
      <c r="AE91" s="190"/>
      <c r="AF91" s="190"/>
      <c r="AG91" s="190" t="s">
        <v>168</v>
      </c>
      <c r="AH91" s="190" t="n">
        <v>5</v>
      </c>
      <c r="AI91" s="190"/>
      <c r="AJ91" s="190"/>
      <c r="AK91" s="190"/>
      <c r="AL91" s="190"/>
      <c r="AM91" s="190"/>
      <c r="AN91" s="190"/>
      <c r="AO91" s="190"/>
      <c r="AP91" s="190"/>
      <c r="AQ91" s="190"/>
      <c r="AR91" s="190"/>
      <c r="AS91" s="190"/>
      <c r="AT91" s="190"/>
      <c r="AU91" s="190"/>
      <c r="AV91" s="190"/>
      <c r="AW91" s="190"/>
      <c r="AX91" s="190"/>
      <c r="AY91" s="190"/>
      <c r="AZ91" s="190"/>
      <c r="BA91" s="190"/>
      <c r="BB91" s="190"/>
      <c r="BC91" s="190"/>
      <c r="BD91" s="190"/>
      <c r="BE91" s="190"/>
      <c r="BF91" s="190"/>
      <c r="BG91" s="190"/>
      <c r="BH91" s="190"/>
    </row>
    <row r="92" customFormat="false" ht="12.75" hidden="false" customHeight="false" outlineLevel="3" collapsed="false">
      <c r="A92" s="191"/>
      <c r="B92" s="192"/>
      <c r="C92" s="196" t="s">
        <v>235</v>
      </c>
      <c r="D92" s="197"/>
      <c r="E92" s="198" t="n">
        <v>5876.6954</v>
      </c>
      <c r="F92" s="189"/>
      <c r="G92" s="189"/>
      <c r="H92" s="189"/>
      <c r="I92" s="189"/>
      <c r="J92" s="189"/>
      <c r="K92" s="189"/>
      <c r="L92" s="189"/>
      <c r="M92" s="189"/>
      <c r="N92" s="194"/>
      <c r="O92" s="194"/>
      <c r="P92" s="194"/>
      <c r="Q92" s="194"/>
      <c r="R92" s="189"/>
      <c r="S92" s="189"/>
      <c r="T92" s="189"/>
      <c r="U92" s="189"/>
      <c r="V92" s="189"/>
      <c r="W92" s="189"/>
      <c r="X92" s="189"/>
      <c r="Y92" s="189"/>
      <c r="Z92" s="190"/>
      <c r="AA92" s="190"/>
      <c r="AB92" s="190"/>
      <c r="AC92" s="190"/>
      <c r="AD92" s="190"/>
      <c r="AE92" s="190"/>
      <c r="AF92" s="190"/>
      <c r="AG92" s="190" t="s">
        <v>168</v>
      </c>
      <c r="AH92" s="190" t="n">
        <v>0</v>
      </c>
      <c r="AI92" s="190"/>
      <c r="AJ92" s="190"/>
      <c r="AK92" s="190"/>
      <c r="AL92" s="190"/>
      <c r="AM92" s="190"/>
      <c r="AN92" s="190"/>
      <c r="AO92" s="190"/>
      <c r="AP92" s="190"/>
      <c r="AQ92" s="190"/>
      <c r="AR92" s="190"/>
      <c r="AS92" s="190"/>
      <c r="AT92" s="190"/>
      <c r="AU92" s="190"/>
      <c r="AV92" s="190"/>
      <c r="AW92" s="190"/>
      <c r="AX92" s="190"/>
      <c r="AY92" s="190"/>
      <c r="AZ92" s="190"/>
      <c r="BA92" s="190"/>
      <c r="BB92" s="190"/>
      <c r="BC92" s="190"/>
      <c r="BD92" s="190"/>
      <c r="BE92" s="190"/>
      <c r="BF92" s="190"/>
      <c r="BG92" s="190"/>
      <c r="BH92" s="190"/>
    </row>
    <row r="93" customFormat="false" ht="12.75" hidden="false" customHeight="false" outlineLevel="1" collapsed="false">
      <c r="A93" s="181" t="n">
        <v>14</v>
      </c>
      <c r="B93" s="182" t="s">
        <v>236</v>
      </c>
      <c r="C93" s="183" t="s">
        <v>237</v>
      </c>
      <c r="D93" s="184" t="s">
        <v>158</v>
      </c>
      <c r="E93" s="185" t="n">
        <v>1469.17385</v>
      </c>
      <c r="F93" s="186"/>
      <c r="G93" s="187" t="n">
        <f aca="false">ROUND(E93*F93,2)</f>
        <v>0</v>
      </c>
      <c r="H93" s="186"/>
      <c r="I93" s="187" t="n">
        <f aca="false">ROUND(E93*H93,2)</f>
        <v>0</v>
      </c>
      <c r="J93" s="186"/>
      <c r="K93" s="187" t="n">
        <f aca="false">ROUND(E93*J93,2)</f>
        <v>0</v>
      </c>
      <c r="L93" s="187" t="n">
        <v>21</v>
      </c>
      <c r="M93" s="187" t="n">
        <f aca="false">G93*(1+L93/100)</f>
        <v>0</v>
      </c>
      <c r="N93" s="185" t="n">
        <v>0</v>
      </c>
      <c r="O93" s="185" t="n">
        <f aca="false">ROUND(E93*N93,2)</f>
        <v>0</v>
      </c>
      <c r="P93" s="185" t="n">
        <v>0</v>
      </c>
      <c r="Q93" s="185" t="n">
        <f aca="false">ROUND(E93*P93,2)</f>
        <v>0</v>
      </c>
      <c r="R93" s="187"/>
      <c r="S93" s="187" t="s">
        <v>171</v>
      </c>
      <c r="T93" s="188" t="s">
        <v>171</v>
      </c>
      <c r="U93" s="189" t="n">
        <v>0.12</v>
      </c>
      <c r="V93" s="189" t="n">
        <f aca="false">ROUND(E93*U93,2)</f>
        <v>176.3</v>
      </c>
      <c r="W93" s="189"/>
      <c r="X93" s="189" t="s">
        <v>161</v>
      </c>
      <c r="Y93" s="189" t="s">
        <v>206</v>
      </c>
      <c r="Z93" s="190"/>
      <c r="AA93" s="190"/>
      <c r="AB93" s="190"/>
      <c r="AC93" s="190"/>
      <c r="AD93" s="190"/>
      <c r="AE93" s="190"/>
      <c r="AF93" s="190"/>
      <c r="AG93" s="190" t="s">
        <v>163</v>
      </c>
      <c r="AH93" s="190"/>
      <c r="AI93" s="190"/>
      <c r="AJ93" s="190"/>
      <c r="AK93" s="190"/>
      <c r="AL93" s="190"/>
      <c r="AM93" s="190"/>
      <c r="AN93" s="190"/>
      <c r="AO93" s="190"/>
      <c r="AP93" s="190"/>
      <c r="AQ93" s="190"/>
      <c r="AR93" s="190"/>
      <c r="AS93" s="190"/>
      <c r="AT93" s="190"/>
      <c r="AU93" s="190"/>
      <c r="AV93" s="190"/>
      <c r="AW93" s="190"/>
      <c r="AX93" s="190"/>
      <c r="AY93" s="190"/>
      <c r="AZ93" s="190"/>
      <c r="BA93" s="190"/>
      <c r="BB93" s="190"/>
      <c r="BC93" s="190"/>
      <c r="BD93" s="190"/>
      <c r="BE93" s="190"/>
      <c r="BF93" s="190"/>
      <c r="BG93" s="190"/>
      <c r="BH93" s="190"/>
    </row>
    <row r="94" customFormat="false" ht="12.75" hidden="false" customHeight="false" outlineLevel="2" collapsed="false">
      <c r="A94" s="191"/>
      <c r="B94" s="192"/>
      <c r="C94" s="196" t="s">
        <v>234</v>
      </c>
      <c r="D94" s="197"/>
      <c r="E94" s="198" t="n">
        <v>1469.17385</v>
      </c>
      <c r="F94" s="189"/>
      <c r="G94" s="189"/>
      <c r="H94" s="189"/>
      <c r="I94" s="189"/>
      <c r="J94" s="189"/>
      <c r="K94" s="189"/>
      <c r="L94" s="189"/>
      <c r="M94" s="189"/>
      <c r="N94" s="194"/>
      <c r="O94" s="194"/>
      <c r="P94" s="194"/>
      <c r="Q94" s="194"/>
      <c r="R94" s="189"/>
      <c r="S94" s="189"/>
      <c r="T94" s="189"/>
      <c r="U94" s="189"/>
      <c r="V94" s="189"/>
      <c r="W94" s="189"/>
      <c r="X94" s="189"/>
      <c r="Y94" s="189"/>
      <c r="Z94" s="190"/>
      <c r="AA94" s="190"/>
      <c r="AB94" s="190"/>
      <c r="AC94" s="190"/>
      <c r="AD94" s="190"/>
      <c r="AE94" s="190"/>
      <c r="AF94" s="190"/>
      <c r="AG94" s="190" t="s">
        <v>168</v>
      </c>
      <c r="AH94" s="190" t="n">
        <v>5</v>
      </c>
      <c r="AI94" s="190"/>
      <c r="AJ94" s="190"/>
      <c r="AK94" s="190"/>
      <c r="AL94" s="190"/>
      <c r="AM94" s="190"/>
      <c r="AN94" s="190"/>
      <c r="AO94" s="190"/>
      <c r="AP94" s="190"/>
      <c r="AQ94" s="190"/>
      <c r="AR94" s="190"/>
      <c r="AS94" s="190"/>
      <c r="AT94" s="190"/>
      <c r="AU94" s="190"/>
      <c r="AV94" s="190"/>
      <c r="AW94" s="190"/>
      <c r="AX94" s="190"/>
      <c r="AY94" s="190"/>
      <c r="AZ94" s="190"/>
      <c r="BA94" s="190"/>
      <c r="BB94" s="190"/>
      <c r="BC94" s="190"/>
      <c r="BD94" s="190"/>
      <c r="BE94" s="190"/>
      <c r="BF94" s="190"/>
      <c r="BG94" s="190"/>
      <c r="BH94" s="190"/>
    </row>
    <row r="95" customFormat="false" ht="12.75" hidden="false" customHeight="false" outlineLevel="1" collapsed="false">
      <c r="A95" s="181" t="n">
        <v>15</v>
      </c>
      <c r="B95" s="182" t="s">
        <v>238</v>
      </c>
      <c r="C95" s="183" t="s">
        <v>239</v>
      </c>
      <c r="D95" s="184" t="s">
        <v>240</v>
      </c>
      <c r="E95" s="185" t="n">
        <v>219.791</v>
      </c>
      <c r="F95" s="186"/>
      <c r="G95" s="187" t="n">
        <f aca="false">ROUND(E95*F95,2)</f>
        <v>0</v>
      </c>
      <c r="H95" s="186"/>
      <c r="I95" s="187" t="n">
        <f aca="false">ROUND(E95*H95,2)</f>
        <v>0</v>
      </c>
      <c r="J95" s="186"/>
      <c r="K95" s="187" t="n">
        <f aca="false">ROUND(E95*J95,2)</f>
        <v>0</v>
      </c>
      <c r="L95" s="187" t="n">
        <v>21</v>
      </c>
      <c r="M95" s="187" t="n">
        <f aca="false">G95*(1+L95/100)</f>
        <v>0</v>
      </c>
      <c r="N95" s="185" t="n">
        <v>0.00735</v>
      </c>
      <c r="O95" s="185" t="n">
        <f aca="false">ROUND(E95*N95,2)</f>
        <v>1.62</v>
      </c>
      <c r="P95" s="185" t="n">
        <v>0</v>
      </c>
      <c r="Q95" s="185" t="n">
        <f aca="false">ROUND(E95*P95,2)</f>
        <v>0</v>
      </c>
      <c r="R95" s="187"/>
      <c r="S95" s="187" t="s">
        <v>171</v>
      </c>
      <c r="T95" s="188" t="s">
        <v>171</v>
      </c>
      <c r="U95" s="189" t="n">
        <v>0.03</v>
      </c>
      <c r="V95" s="189" t="n">
        <f aca="false">ROUND(E95*U95,2)</f>
        <v>6.59</v>
      </c>
      <c r="W95" s="189"/>
      <c r="X95" s="189" t="s">
        <v>161</v>
      </c>
      <c r="Y95" s="189" t="s">
        <v>206</v>
      </c>
      <c r="Z95" s="190"/>
      <c r="AA95" s="190"/>
      <c r="AB95" s="190"/>
      <c r="AC95" s="190"/>
      <c r="AD95" s="190"/>
      <c r="AE95" s="190"/>
      <c r="AF95" s="190"/>
      <c r="AG95" s="190" t="s">
        <v>163</v>
      </c>
      <c r="AH95" s="190"/>
      <c r="AI95" s="190"/>
      <c r="AJ95" s="190"/>
      <c r="AK95" s="190"/>
      <c r="AL95" s="190"/>
      <c r="AM95" s="190"/>
      <c r="AN95" s="190"/>
      <c r="AO95" s="190"/>
      <c r="AP95" s="190"/>
      <c r="AQ95" s="190"/>
      <c r="AR95" s="190"/>
      <c r="AS95" s="190"/>
      <c r="AT95" s="190"/>
      <c r="AU95" s="190"/>
      <c r="AV95" s="190"/>
      <c r="AW95" s="190"/>
      <c r="AX95" s="190"/>
      <c r="AY95" s="190"/>
      <c r="AZ95" s="190"/>
      <c r="BA95" s="190"/>
      <c r="BB95" s="190"/>
      <c r="BC95" s="190"/>
      <c r="BD95" s="190"/>
      <c r="BE95" s="190"/>
      <c r="BF95" s="190"/>
      <c r="BG95" s="190"/>
      <c r="BH95" s="190"/>
    </row>
    <row r="96" customFormat="false" ht="19.4" hidden="false" customHeight="false" outlineLevel="2" collapsed="false">
      <c r="A96" s="191"/>
      <c r="B96" s="192"/>
      <c r="C96" s="196" t="s">
        <v>241</v>
      </c>
      <c r="D96" s="197"/>
      <c r="E96" s="198" t="n">
        <v>219.791</v>
      </c>
      <c r="F96" s="189"/>
      <c r="G96" s="189"/>
      <c r="H96" s="189"/>
      <c r="I96" s="189"/>
      <c r="J96" s="189"/>
      <c r="K96" s="189"/>
      <c r="L96" s="189"/>
      <c r="M96" s="189"/>
      <c r="N96" s="194"/>
      <c r="O96" s="194"/>
      <c r="P96" s="194"/>
      <c r="Q96" s="194"/>
      <c r="R96" s="189"/>
      <c r="S96" s="189"/>
      <c r="T96" s="189"/>
      <c r="U96" s="189"/>
      <c r="V96" s="189"/>
      <c r="W96" s="189"/>
      <c r="X96" s="189"/>
      <c r="Y96" s="189"/>
      <c r="Z96" s="190"/>
      <c r="AA96" s="190"/>
      <c r="AB96" s="190"/>
      <c r="AC96" s="190"/>
      <c r="AD96" s="190"/>
      <c r="AE96" s="190"/>
      <c r="AF96" s="190"/>
      <c r="AG96" s="190" t="s">
        <v>168</v>
      </c>
      <c r="AH96" s="190" t="n">
        <v>0</v>
      </c>
      <c r="AI96" s="190"/>
      <c r="AJ96" s="190"/>
      <c r="AK96" s="190"/>
      <c r="AL96" s="190"/>
      <c r="AM96" s="190"/>
      <c r="AN96" s="190"/>
      <c r="AO96" s="190"/>
      <c r="AP96" s="190"/>
      <c r="AQ96" s="190"/>
      <c r="AR96" s="190"/>
      <c r="AS96" s="190"/>
      <c r="AT96" s="190"/>
      <c r="AU96" s="190"/>
      <c r="AV96" s="190"/>
      <c r="AW96" s="190"/>
      <c r="AX96" s="190"/>
      <c r="AY96" s="190"/>
      <c r="AZ96" s="190"/>
      <c r="BA96" s="190"/>
      <c r="BB96" s="190"/>
      <c r="BC96" s="190"/>
      <c r="BD96" s="190"/>
      <c r="BE96" s="190"/>
      <c r="BF96" s="190"/>
      <c r="BG96" s="190"/>
      <c r="BH96" s="190"/>
    </row>
    <row r="97" customFormat="false" ht="12.75" hidden="false" customHeight="false" outlineLevel="1" collapsed="false">
      <c r="A97" s="181" t="n">
        <v>16</v>
      </c>
      <c r="B97" s="182" t="s">
        <v>242</v>
      </c>
      <c r="C97" s="183" t="s">
        <v>243</v>
      </c>
      <c r="D97" s="184" t="s">
        <v>240</v>
      </c>
      <c r="E97" s="185" t="n">
        <v>1098.955</v>
      </c>
      <c r="F97" s="186"/>
      <c r="G97" s="187" t="n">
        <f aca="false">ROUND(E97*F97,2)</f>
        <v>0</v>
      </c>
      <c r="H97" s="186"/>
      <c r="I97" s="187" t="n">
        <f aca="false">ROUND(E97*H97,2)</f>
        <v>0</v>
      </c>
      <c r="J97" s="186"/>
      <c r="K97" s="187" t="n">
        <f aca="false">ROUND(E97*J97,2)</f>
        <v>0</v>
      </c>
      <c r="L97" s="187" t="n">
        <v>21</v>
      </c>
      <c r="M97" s="187" t="n">
        <f aca="false">G97*(1+L97/100)</f>
        <v>0</v>
      </c>
      <c r="N97" s="185" t="n">
        <v>0.00012</v>
      </c>
      <c r="O97" s="185" t="n">
        <f aca="false">ROUND(E97*N97,2)</f>
        <v>0.13</v>
      </c>
      <c r="P97" s="185" t="n">
        <v>0</v>
      </c>
      <c r="Q97" s="185" t="n">
        <f aca="false">ROUND(E97*P97,2)</f>
        <v>0</v>
      </c>
      <c r="R97" s="187"/>
      <c r="S97" s="187" t="s">
        <v>171</v>
      </c>
      <c r="T97" s="188" t="s">
        <v>171</v>
      </c>
      <c r="U97" s="189" t="n">
        <v>0.001</v>
      </c>
      <c r="V97" s="189" t="n">
        <f aca="false">ROUND(E97*U97,2)</f>
        <v>1.1</v>
      </c>
      <c r="W97" s="189"/>
      <c r="X97" s="189" t="s">
        <v>161</v>
      </c>
      <c r="Y97" s="189" t="s">
        <v>206</v>
      </c>
      <c r="Z97" s="190"/>
      <c r="AA97" s="190"/>
      <c r="AB97" s="190"/>
      <c r="AC97" s="190"/>
      <c r="AD97" s="190"/>
      <c r="AE97" s="190"/>
      <c r="AF97" s="190"/>
      <c r="AG97" s="190" t="s">
        <v>163</v>
      </c>
      <c r="AH97" s="190"/>
      <c r="AI97" s="190"/>
      <c r="AJ97" s="190"/>
      <c r="AK97" s="190"/>
      <c r="AL97" s="190"/>
      <c r="AM97" s="190"/>
      <c r="AN97" s="190"/>
      <c r="AO97" s="190"/>
      <c r="AP97" s="190"/>
      <c r="AQ97" s="190"/>
      <c r="AR97" s="190"/>
      <c r="AS97" s="190"/>
      <c r="AT97" s="190"/>
      <c r="AU97" s="190"/>
      <c r="AV97" s="190"/>
      <c r="AW97" s="190"/>
      <c r="AX97" s="190"/>
      <c r="AY97" s="190"/>
      <c r="AZ97" s="190"/>
      <c r="BA97" s="190"/>
      <c r="BB97" s="190"/>
      <c r="BC97" s="190"/>
      <c r="BD97" s="190"/>
      <c r="BE97" s="190"/>
      <c r="BF97" s="190"/>
      <c r="BG97" s="190"/>
      <c r="BH97" s="190"/>
    </row>
    <row r="98" customFormat="false" ht="12.75" hidden="false" customHeight="false" outlineLevel="2" collapsed="false">
      <c r="A98" s="191"/>
      <c r="B98" s="192"/>
      <c r="C98" s="196" t="s">
        <v>244</v>
      </c>
      <c r="D98" s="197"/>
      <c r="E98" s="198" t="n">
        <v>219.791</v>
      </c>
      <c r="F98" s="189"/>
      <c r="G98" s="189"/>
      <c r="H98" s="189"/>
      <c r="I98" s="189"/>
      <c r="J98" s="189"/>
      <c r="K98" s="189"/>
      <c r="L98" s="189"/>
      <c r="M98" s="189"/>
      <c r="N98" s="194"/>
      <c r="O98" s="194"/>
      <c r="P98" s="194"/>
      <c r="Q98" s="194"/>
      <c r="R98" s="189"/>
      <c r="S98" s="189"/>
      <c r="T98" s="189"/>
      <c r="U98" s="189"/>
      <c r="V98" s="189"/>
      <c r="W98" s="189"/>
      <c r="X98" s="189"/>
      <c r="Y98" s="189"/>
      <c r="Z98" s="190"/>
      <c r="AA98" s="190"/>
      <c r="AB98" s="190"/>
      <c r="AC98" s="190"/>
      <c r="AD98" s="190"/>
      <c r="AE98" s="190"/>
      <c r="AF98" s="190"/>
      <c r="AG98" s="190" t="s">
        <v>168</v>
      </c>
      <c r="AH98" s="190" t="n">
        <v>5</v>
      </c>
      <c r="AI98" s="190"/>
      <c r="AJ98" s="190"/>
      <c r="AK98" s="190"/>
      <c r="AL98" s="190"/>
      <c r="AM98" s="190"/>
      <c r="AN98" s="190"/>
      <c r="AO98" s="190"/>
      <c r="AP98" s="190"/>
      <c r="AQ98" s="190"/>
      <c r="AR98" s="190"/>
      <c r="AS98" s="190"/>
      <c r="AT98" s="190"/>
      <c r="AU98" s="190"/>
      <c r="AV98" s="190"/>
      <c r="AW98" s="190"/>
      <c r="AX98" s="190"/>
      <c r="AY98" s="190"/>
      <c r="AZ98" s="190"/>
      <c r="BA98" s="190"/>
      <c r="BB98" s="190"/>
      <c r="BC98" s="190"/>
      <c r="BD98" s="190"/>
      <c r="BE98" s="190"/>
      <c r="BF98" s="190"/>
      <c r="BG98" s="190"/>
      <c r="BH98" s="190"/>
    </row>
    <row r="99" customFormat="false" ht="12.75" hidden="false" customHeight="false" outlineLevel="3" collapsed="false">
      <c r="A99" s="191"/>
      <c r="B99" s="192"/>
      <c r="C99" s="196" t="s">
        <v>245</v>
      </c>
      <c r="D99" s="197"/>
      <c r="E99" s="198" t="n">
        <v>879.164</v>
      </c>
      <c r="F99" s="189"/>
      <c r="G99" s="189"/>
      <c r="H99" s="189"/>
      <c r="I99" s="189"/>
      <c r="J99" s="189"/>
      <c r="K99" s="189"/>
      <c r="L99" s="189"/>
      <c r="M99" s="189"/>
      <c r="N99" s="194"/>
      <c r="O99" s="194"/>
      <c r="P99" s="194"/>
      <c r="Q99" s="194"/>
      <c r="R99" s="189"/>
      <c r="S99" s="189"/>
      <c r="T99" s="189"/>
      <c r="U99" s="189"/>
      <c r="V99" s="189"/>
      <c r="W99" s="189"/>
      <c r="X99" s="189"/>
      <c r="Y99" s="189"/>
      <c r="Z99" s="190"/>
      <c r="AA99" s="190"/>
      <c r="AB99" s="190"/>
      <c r="AC99" s="190"/>
      <c r="AD99" s="190"/>
      <c r="AE99" s="190"/>
      <c r="AF99" s="190"/>
      <c r="AG99" s="190" t="s">
        <v>168</v>
      </c>
      <c r="AH99" s="190" t="n">
        <v>0</v>
      </c>
      <c r="AI99" s="190"/>
      <c r="AJ99" s="190"/>
      <c r="AK99" s="190"/>
      <c r="AL99" s="190"/>
      <c r="AM99" s="190"/>
      <c r="AN99" s="190"/>
      <c r="AO99" s="190"/>
      <c r="AP99" s="190"/>
      <c r="AQ99" s="190"/>
      <c r="AR99" s="190"/>
      <c r="AS99" s="190"/>
      <c r="AT99" s="190"/>
      <c r="AU99" s="190"/>
      <c r="AV99" s="190"/>
      <c r="AW99" s="190"/>
      <c r="AX99" s="190"/>
      <c r="AY99" s="190"/>
      <c r="AZ99" s="190"/>
      <c r="BA99" s="190"/>
      <c r="BB99" s="190"/>
      <c r="BC99" s="190"/>
      <c r="BD99" s="190"/>
      <c r="BE99" s="190"/>
      <c r="BF99" s="190"/>
      <c r="BG99" s="190"/>
      <c r="BH99" s="190"/>
    </row>
    <row r="100" customFormat="false" ht="12.75" hidden="false" customHeight="false" outlineLevel="1" collapsed="false">
      <c r="A100" s="181" t="n">
        <v>17</v>
      </c>
      <c r="B100" s="182" t="s">
        <v>246</v>
      </c>
      <c r="C100" s="183" t="s">
        <v>247</v>
      </c>
      <c r="D100" s="184" t="s">
        <v>240</v>
      </c>
      <c r="E100" s="185" t="n">
        <v>219.791</v>
      </c>
      <c r="F100" s="186"/>
      <c r="G100" s="187" t="n">
        <f aca="false">ROUND(E100*F100,2)</f>
        <v>0</v>
      </c>
      <c r="H100" s="186"/>
      <c r="I100" s="187" t="n">
        <f aca="false">ROUND(E100*H100,2)</f>
        <v>0</v>
      </c>
      <c r="J100" s="186"/>
      <c r="K100" s="187" t="n">
        <f aca="false">ROUND(E100*J100,2)</f>
        <v>0</v>
      </c>
      <c r="L100" s="187" t="n">
        <v>21</v>
      </c>
      <c r="M100" s="187" t="n">
        <f aca="false">G100*(1+L100/100)</f>
        <v>0</v>
      </c>
      <c r="N100" s="185" t="n">
        <v>0</v>
      </c>
      <c r="O100" s="185" t="n">
        <f aca="false">ROUND(E100*N100,2)</f>
        <v>0</v>
      </c>
      <c r="P100" s="185" t="n">
        <v>0</v>
      </c>
      <c r="Q100" s="185" t="n">
        <f aca="false">ROUND(E100*P100,2)</f>
        <v>0</v>
      </c>
      <c r="R100" s="187"/>
      <c r="S100" s="187" t="s">
        <v>171</v>
      </c>
      <c r="T100" s="188" t="s">
        <v>171</v>
      </c>
      <c r="U100" s="189" t="n">
        <v>0.02</v>
      </c>
      <c r="V100" s="189" t="n">
        <f aca="false">ROUND(E100*U100,2)</f>
        <v>4.4</v>
      </c>
      <c r="W100" s="189"/>
      <c r="X100" s="189" t="s">
        <v>161</v>
      </c>
      <c r="Y100" s="189" t="s">
        <v>206</v>
      </c>
      <c r="Z100" s="190"/>
      <c r="AA100" s="190"/>
      <c r="AB100" s="190"/>
      <c r="AC100" s="190"/>
      <c r="AD100" s="190"/>
      <c r="AE100" s="190"/>
      <c r="AF100" s="190"/>
      <c r="AG100" s="190" t="s">
        <v>163</v>
      </c>
      <c r="AH100" s="190"/>
      <c r="AI100" s="190"/>
      <c r="AJ100" s="190"/>
      <c r="AK100" s="190"/>
      <c r="AL100" s="190"/>
      <c r="AM100" s="190"/>
      <c r="AN100" s="190"/>
      <c r="AO100" s="190"/>
      <c r="AP100" s="190"/>
      <c r="AQ100" s="190"/>
      <c r="AR100" s="190"/>
      <c r="AS100" s="190"/>
      <c r="AT100" s="190"/>
      <c r="AU100" s="190"/>
      <c r="AV100" s="190"/>
      <c r="AW100" s="190"/>
      <c r="AX100" s="190"/>
      <c r="AY100" s="190"/>
      <c r="AZ100" s="190"/>
      <c r="BA100" s="190"/>
      <c r="BB100" s="190"/>
      <c r="BC100" s="190"/>
      <c r="BD100" s="190"/>
      <c r="BE100" s="190"/>
      <c r="BF100" s="190"/>
      <c r="BG100" s="190"/>
      <c r="BH100" s="190"/>
    </row>
    <row r="101" customFormat="false" ht="12.75" hidden="false" customHeight="false" outlineLevel="2" collapsed="false">
      <c r="A101" s="191"/>
      <c r="B101" s="192"/>
      <c r="C101" s="196" t="s">
        <v>244</v>
      </c>
      <c r="D101" s="197"/>
      <c r="E101" s="198" t="n">
        <v>219.791</v>
      </c>
      <c r="F101" s="189"/>
      <c r="G101" s="189"/>
      <c r="H101" s="189"/>
      <c r="I101" s="189"/>
      <c r="J101" s="189"/>
      <c r="K101" s="189"/>
      <c r="L101" s="189"/>
      <c r="M101" s="189"/>
      <c r="N101" s="194"/>
      <c r="O101" s="194"/>
      <c r="P101" s="194"/>
      <c r="Q101" s="194"/>
      <c r="R101" s="189"/>
      <c r="S101" s="189"/>
      <c r="T101" s="189"/>
      <c r="U101" s="189"/>
      <c r="V101" s="189"/>
      <c r="W101" s="189"/>
      <c r="X101" s="189"/>
      <c r="Y101" s="189"/>
      <c r="Z101" s="190"/>
      <c r="AA101" s="190"/>
      <c r="AB101" s="190"/>
      <c r="AC101" s="190"/>
      <c r="AD101" s="190"/>
      <c r="AE101" s="190"/>
      <c r="AF101" s="190"/>
      <c r="AG101" s="190" t="s">
        <v>168</v>
      </c>
      <c r="AH101" s="190" t="n">
        <v>5</v>
      </c>
      <c r="AI101" s="190"/>
      <c r="AJ101" s="190"/>
      <c r="AK101" s="190"/>
      <c r="AL101" s="190"/>
      <c r="AM101" s="190"/>
      <c r="AN101" s="190"/>
      <c r="AO101" s="190"/>
      <c r="AP101" s="190"/>
      <c r="AQ101" s="190"/>
      <c r="AR101" s="190"/>
      <c r="AS101" s="190"/>
      <c r="AT101" s="190"/>
      <c r="AU101" s="190"/>
      <c r="AV101" s="190"/>
      <c r="AW101" s="190"/>
      <c r="AX101" s="190"/>
      <c r="AY101" s="190"/>
      <c r="AZ101" s="190"/>
      <c r="BA101" s="190"/>
      <c r="BB101" s="190"/>
      <c r="BC101" s="190"/>
      <c r="BD101" s="190"/>
      <c r="BE101" s="190"/>
      <c r="BF101" s="190"/>
      <c r="BG101" s="190"/>
      <c r="BH101" s="190"/>
    </row>
    <row r="102" customFormat="false" ht="12.75" hidden="false" customHeight="false" outlineLevel="1" collapsed="false">
      <c r="A102" s="181" t="n">
        <v>18</v>
      </c>
      <c r="B102" s="182" t="s">
        <v>248</v>
      </c>
      <c r="C102" s="183" t="s">
        <v>249</v>
      </c>
      <c r="D102" s="184" t="s">
        <v>158</v>
      </c>
      <c r="E102" s="185" t="n">
        <v>58.3</v>
      </c>
      <c r="F102" s="186"/>
      <c r="G102" s="187" t="n">
        <f aca="false">ROUND(E102*F102,2)</f>
        <v>0</v>
      </c>
      <c r="H102" s="186"/>
      <c r="I102" s="187" t="n">
        <f aca="false">ROUND(E102*H102,2)</f>
        <v>0</v>
      </c>
      <c r="J102" s="186"/>
      <c r="K102" s="187" t="n">
        <f aca="false">ROUND(E102*J102,2)</f>
        <v>0</v>
      </c>
      <c r="L102" s="187" t="n">
        <v>21</v>
      </c>
      <c r="M102" s="187" t="n">
        <f aca="false">G102*(1+L102/100)</f>
        <v>0</v>
      </c>
      <c r="N102" s="185" t="n">
        <v>0.01691</v>
      </c>
      <c r="O102" s="185" t="n">
        <f aca="false">ROUND(E102*N102,2)</f>
        <v>0.99</v>
      </c>
      <c r="P102" s="185" t="n">
        <v>0</v>
      </c>
      <c r="Q102" s="185" t="n">
        <f aca="false">ROUND(E102*P102,2)</f>
        <v>0</v>
      </c>
      <c r="R102" s="187"/>
      <c r="S102" s="187" t="s">
        <v>171</v>
      </c>
      <c r="T102" s="188" t="s">
        <v>171</v>
      </c>
      <c r="U102" s="189" t="n">
        <v>0.13</v>
      </c>
      <c r="V102" s="189" t="n">
        <f aca="false">ROUND(E102*U102,2)</f>
        <v>7.58</v>
      </c>
      <c r="W102" s="189"/>
      <c r="X102" s="189" t="s">
        <v>161</v>
      </c>
      <c r="Y102" s="189" t="s">
        <v>206</v>
      </c>
      <c r="Z102" s="190"/>
      <c r="AA102" s="190"/>
      <c r="AB102" s="190"/>
      <c r="AC102" s="190"/>
      <c r="AD102" s="190"/>
      <c r="AE102" s="190"/>
      <c r="AF102" s="190"/>
      <c r="AG102" s="190" t="s">
        <v>163</v>
      </c>
      <c r="AH102" s="190"/>
      <c r="AI102" s="190"/>
      <c r="AJ102" s="190"/>
      <c r="AK102" s="190"/>
      <c r="AL102" s="190"/>
      <c r="AM102" s="190"/>
      <c r="AN102" s="190"/>
      <c r="AO102" s="190"/>
      <c r="AP102" s="190"/>
      <c r="AQ102" s="190"/>
      <c r="AR102" s="190"/>
      <c r="AS102" s="190"/>
      <c r="AT102" s="190"/>
      <c r="AU102" s="190"/>
      <c r="AV102" s="190"/>
      <c r="AW102" s="190"/>
      <c r="AX102" s="190"/>
      <c r="AY102" s="190"/>
      <c r="AZ102" s="190"/>
      <c r="BA102" s="190"/>
      <c r="BB102" s="190"/>
      <c r="BC102" s="190"/>
      <c r="BD102" s="190"/>
      <c r="BE102" s="190"/>
      <c r="BF102" s="190"/>
      <c r="BG102" s="190"/>
      <c r="BH102" s="190"/>
    </row>
    <row r="103" customFormat="false" ht="19.4" hidden="false" customHeight="false" outlineLevel="2" collapsed="false">
      <c r="A103" s="191"/>
      <c r="B103" s="192"/>
      <c r="C103" s="196" t="s">
        <v>250</v>
      </c>
      <c r="D103" s="197"/>
      <c r="E103" s="198" t="n">
        <v>58.3</v>
      </c>
      <c r="F103" s="189"/>
      <c r="G103" s="189"/>
      <c r="H103" s="189"/>
      <c r="I103" s="189"/>
      <c r="J103" s="189"/>
      <c r="K103" s="189"/>
      <c r="L103" s="189"/>
      <c r="M103" s="189"/>
      <c r="N103" s="194"/>
      <c r="O103" s="194"/>
      <c r="P103" s="194"/>
      <c r="Q103" s="194"/>
      <c r="R103" s="189"/>
      <c r="S103" s="189"/>
      <c r="T103" s="189"/>
      <c r="U103" s="189"/>
      <c r="V103" s="189"/>
      <c r="W103" s="189"/>
      <c r="X103" s="189"/>
      <c r="Y103" s="189"/>
      <c r="Z103" s="190"/>
      <c r="AA103" s="190"/>
      <c r="AB103" s="190"/>
      <c r="AC103" s="190"/>
      <c r="AD103" s="190"/>
      <c r="AE103" s="190"/>
      <c r="AF103" s="190"/>
      <c r="AG103" s="190" t="s">
        <v>168</v>
      </c>
      <c r="AH103" s="190" t="n">
        <v>0</v>
      </c>
      <c r="AI103" s="190"/>
      <c r="AJ103" s="190"/>
      <c r="AK103" s="190"/>
      <c r="AL103" s="190"/>
      <c r="AM103" s="190"/>
      <c r="AN103" s="190"/>
      <c r="AO103" s="190"/>
      <c r="AP103" s="190"/>
      <c r="AQ103" s="190"/>
      <c r="AR103" s="190"/>
      <c r="AS103" s="190"/>
      <c r="AT103" s="190"/>
      <c r="AU103" s="190"/>
      <c r="AV103" s="190"/>
      <c r="AW103" s="190"/>
      <c r="AX103" s="190"/>
      <c r="AY103" s="190"/>
      <c r="AZ103" s="190"/>
      <c r="BA103" s="190"/>
      <c r="BB103" s="190"/>
      <c r="BC103" s="190"/>
      <c r="BD103" s="190"/>
      <c r="BE103" s="190"/>
      <c r="BF103" s="190"/>
      <c r="BG103" s="190"/>
      <c r="BH103" s="190"/>
    </row>
    <row r="104" customFormat="false" ht="12.75" hidden="false" customHeight="false" outlineLevel="1" collapsed="false">
      <c r="A104" s="181" t="n">
        <v>19</v>
      </c>
      <c r="B104" s="182" t="s">
        <v>251</v>
      </c>
      <c r="C104" s="183" t="s">
        <v>252</v>
      </c>
      <c r="D104" s="184" t="s">
        <v>158</v>
      </c>
      <c r="E104" s="185" t="n">
        <v>291.5</v>
      </c>
      <c r="F104" s="186"/>
      <c r="G104" s="187" t="n">
        <f aca="false">ROUND(E104*F104,2)</f>
        <v>0</v>
      </c>
      <c r="H104" s="186"/>
      <c r="I104" s="187" t="n">
        <f aca="false">ROUND(E104*H104,2)</f>
        <v>0</v>
      </c>
      <c r="J104" s="186"/>
      <c r="K104" s="187" t="n">
        <f aca="false">ROUND(E104*J104,2)</f>
        <v>0</v>
      </c>
      <c r="L104" s="187" t="n">
        <v>21</v>
      </c>
      <c r="M104" s="187" t="n">
        <f aca="false">G104*(1+L104/100)</f>
        <v>0</v>
      </c>
      <c r="N104" s="185" t="n">
        <v>0.0004</v>
      </c>
      <c r="O104" s="185" t="n">
        <f aca="false">ROUND(E104*N104,2)</f>
        <v>0.12</v>
      </c>
      <c r="P104" s="185" t="n">
        <v>0</v>
      </c>
      <c r="Q104" s="185" t="n">
        <f aca="false">ROUND(E104*P104,2)</f>
        <v>0</v>
      </c>
      <c r="R104" s="187"/>
      <c r="S104" s="187" t="s">
        <v>253</v>
      </c>
      <c r="T104" s="188" t="s">
        <v>160</v>
      </c>
      <c r="U104" s="189" t="n">
        <v>0.002</v>
      </c>
      <c r="V104" s="189" t="n">
        <f aca="false">ROUND(E104*U104,2)</f>
        <v>0.58</v>
      </c>
      <c r="W104" s="189"/>
      <c r="X104" s="189" t="s">
        <v>161</v>
      </c>
      <c r="Y104" s="189" t="s">
        <v>206</v>
      </c>
      <c r="Z104" s="190"/>
      <c r="AA104" s="190"/>
      <c r="AB104" s="190"/>
      <c r="AC104" s="190"/>
      <c r="AD104" s="190"/>
      <c r="AE104" s="190"/>
      <c r="AF104" s="190"/>
      <c r="AG104" s="190" t="s">
        <v>163</v>
      </c>
      <c r="AH104" s="190"/>
      <c r="AI104" s="190"/>
      <c r="AJ104" s="190"/>
      <c r="AK104" s="190"/>
      <c r="AL104" s="190"/>
      <c r="AM104" s="190"/>
      <c r="AN104" s="190"/>
      <c r="AO104" s="190"/>
      <c r="AP104" s="190"/>
      <c r="AQ104" s="190"/>
      <c r="AR104" s="190"/>
      <c r="AS104" s="190"/>
      <c r="AT104" s="190"/>
      <c r="AU104" s="190"/>
      <c r="AV104" s="190"/>
      <c r="AW104" s="190"/>
      <c r="AX104" s="190"/>
      <c r="AY104" s="190"/>
      <c r="AZ104" s="190"/>
      <c r="BA104" s="190"/>
      <c r="BB104" s="190"/>
      <c r="BC104" s="190"/>
      <c r="BD104" s="190"/>
      <c r="BE104" s="190"/>
      <c r="BF104" s="190"/>
      <c r="BG104" s="190"/>
      <c r="BH104" s="190"/>
    </row>
    <row r="105" customFormat="false" ht="12.75" hidden="false" customHeight="false" outlineLevel="2" collapsed="false">
      <c r="A105" s="191"/>
      <c r="B105" s="192"/>
      <c r="C105" s="196" t="s">
        <v>254</v>
      </c>
      <c r="D105" s="197"/>
      <c r="E105" s="198" t="n">
        <v>58.3</v>
      </c>
      <c r="F105" s="189"/>
      <c r="G105" s="189"/>
      <c r="H105" s="189"/>
      <c r="I105" s="189"/>
      <c r="J105" s="189"/>
      <c r="K105" s="189"/>
      <c r="L105" s="189"/>
      <c r="M105" s="189"/>
      <c r="N105" s="194"/>
      <c r="O105" s="194"/>
      <c r="P105" s="194"/>
      <c r="Q105" s="194"/>
      <c r="R105" s="189"/>
      <c r="S105" s="189"/>
      <c r="T105" s="189"/>
      <c r="U105" s="189"/>
      <c r="V105" s="189"/>
      <c r="W105" s="189"/>
      <c r="X105" s="189"/>
      <c r="Y105" s="189"/>
      <c r="Z105" s="190"/>
      <c r="AA105" s="190"/>
      <c r="AB105" s="190"/>
      <c r="AC105" s="190"/>
      <c r="AD105" s="190"/>
      <c r="AE105" s="190"/>
      <c r="AF105" s="190"/>
      <c r="AG105" s="190" t="s">
        <v>168</v>
      </c>
      <c r="AH105" s="190" t="n">
        <v>5</v>
      </c>
      <c r="AI105" s="190"/>
      <c r="AJ105" s="190"/>
      <c r="AK105" s="190"/>
      <c r="AL105" s="190"/>
      <c r="AM105" s="190"/>
      <c r="AN105" s="190"/>
      <c r="AO105" s="190"/>
      <c r="AP105" s="190"/>
      <c r="AQ105" s="190"/>
      <c r="AR105" s="190"/>
      <c r="AS105" s="190"/>
      <c r="AT105" s="190"/>
      <c r="AU105" s="190"/>
      <c r="AV105" s="190"/>
      <c r="AW105" s="190"/>
      <c r="AX105" s="190"/>
      <c r="AY105" s="190"/>
      <c r="AZ105" s="190"/>
      <c r="BA105" s="190"/>
      <c r="BB105" s="190"/>
      <c r="BC105" s="190"/>
      <c r="BD105" s="190"/>
      <c r="BE105" s="190"/>
      <c r="BF105" s="190"/>
      <c r="BG105" s="190"/>
      <c r="BH105" s="190"/>
    </row>
    <row r="106" customFormat="false" ht="12.75" hidden="false" customHeight="false" outlineLevel="3" collapsed="false">
      <c r="A106" s="191"/>
      <c r="B106" s="192"/>
      <c r="C106" s="196" t="s">
        <v>255</v>
      </c>
      <c r="D106" s="197"/>
      <c r="E106" s="198" t="n">
        <v>233.2</v>
      </c>
      <c r="F106" s="189"/>
      <c r="G106" s="189"/>
      <c r="H106" s="189"/>
      <c r="I106" s="189"/>
      <c r="J106" s="189"/>
      <c r="K106" s="189"/>
      <c r="L106" s="189"/>
      <c r="M106" s="189"/>
      <c r="N106" s="194"/>
      <c r="O106" s="194"/>
      <c r="P106" s="194"/>
      <c r="Q106" s="194"/>
      <c r="R106" s="189"/>
      <c r="S106" s="189"/>
      <c r="T106" s="189"/>
      <c r="U106" s="189"/>
      <c r="V106" s="189"/>
      <c r="W106" s="189"/>
      <c r="X106" s="189"/>
      <c r="Y106" s="189"/>
      <c r="Z106" s="190"/>
      <c r="AA106" s="190"/>
      <c r="AB106" s="190"/>
      <c r="AC106" s="190"/>
      <c r="AD106" s="190"/>
      <c r="AE106" s="190"/>
      <c r="AF106" s="190"/>
      <c r="AG106" s="190" t="s">
        <v>168</v>
      </c>
      <c r="AH106" s="190" t="n">
        <v>0</v>
      </c>
      <c r="AI106" s="190"/>
      <c r="AJ106" s="190"/>
      <c r="AK106" s="190"/>
      <c r="AL106" s="190"/>
      <c r="AM106" s="190"/>
      <c r="AN106" s="190"/>
      <c r="AO106" s="190"/>
      <c r="AP106" s="190"/>
      <c r="AQ106" s="190"/>
      <c r="AR106" s="190"/>
      <c r="AS106" s="190"/>
      <c r="AT106" s="190"/>
      <c r="AU106" s="190"/>
      <c r="AV106" s="190"/>
      <c r="AW106" s="190"/>
      <c r="AX106" s="190"/>
      <c r="AY106" s="190"/>
      <c r="AZ106" s="190"/>
      <c r="BA106" s="190"/>
      <c r="BB106" s="190"/>
      <c r="BC106" s="190"/>
      <c r="BD106" s="190"/>
      <c r="BE106" s="190"/>
      <c r="BF106" s="190"/>
      <c r="BG106" s="190"/>
      <c r="BH106" s="190"/>
    </row>
    <row r="107" customFormat="false" ht="12.75" hidden="false" customHeight="false" outlineLevel="1" collapsed="false">
      <c r="A107" s="181" t="n">
        <v>20</v>
      </c>
      <c r="B107" s="182" t="s">
        <v>256</v>
      </c>
      <c r="C107" s="183" t="s">
        <v>257</v>
      </c>
      <c r="D107" s="184" t="s">
        <v>158</v>
      </c>
      <c r="E107" s="185" t="n">
        <v>58.3</v>
      </c>
      <c r="F107" s="186"/>
      <c r="G107" s="187" t="n">
        <f aca="false">ROUND(E107*F107,2)</f>
        <v>0</v>
      </c>
      <c r="H107" s="186"/>
      <c r="I107" s="187" t="n">
        <f aca="false">ROUND(E107*H107,2)</f>
        <v>0</v>
      </c>
      <c r="J107" s="186"/>
      <c r="K107" s="187" t="n">
        <f aca="false">ROUND(E107*J107,2)</f>
        <v>0</v>
      </c>
      <c r="L107" s="187" t="n">
        <v>21</v>
      </c>
      <c r="M107" s="187" t="n">
        <f aca="false">G107*(1+L107/100)</f>
        <v>0</v>
      </c>
      <c r="N107" s="185" t="n">
        <v>0</v>
      </c>
      <c r="O107" s="185" t="n">
        <f aca="false">ROUND(E107*N107,2)</f>
        <v>0</v>
      </c>
      <c r="P107" s="185" t="n">
        <v>0</v>
      </c>
      <c r="Q107" s="185" t="n">
        <f aca="false">ROUND(E107*P107,2)</f>
        <v>0</v>
      </c>
      <c r="R107" s="187"/>
      <c r="S107" s="187" t="s">
        <v>171</v>
      </c>
      <c r="T107" s="188" t="s">
        <v>171</v>
      </c>
      <c r="U107" s="189" t="n">
        <v>0.07</v>
      </c>
      <c r="V107" s="189" t="n">
        <f aca="false">ROUND(E107*U107,2)</f>
        <v>4.08</v>
      </c>
      <c r="W107" s="189"/>
      <c r="X107" s="189" t="s">
        <v>161</v>
      </c>
      <c r="Y107" s="189" t="s">
        <v>206</v>
      </c>
      <c r="Z107" s="190"/>
      <c r="AA107" s="190"/>
      <c r="AB107" s="190"/>
      <c r="AC107" s="190"/>
      <c r="AD107" s="190"/>
      <c r="AE107" s="190"/>
      <c r="AF107" s="190"/>
      <c r="AG107" s="190" t="s">
        <v>163</v>
      </c>
      <c r="AH107" s="190"/>
      <c r="AI107" s="190"/>
      <c r="AJ107" s="190"/>
      <c r="AK107" s="190"/>
      <c r="AL107" s="190"/>
      <c r="AM107" s="190"/>
      <c r="AN107" s="190"/>
      <c r="AO107" s="190"/>
      <c r="AP107" s="190"/>
      <c r="AQ107" s="190"/>
      <c r="AR107" s="190"/>
      <c r="AS107" s="190"/>
      <c r="AT107" s="190"/>
      <c r="AU107" s="190"/>
      <c r="AV107" s="190"/>
      <c r="AW107" s="190"/>
      <c r="AX107" s="190"/>
      <c r="AY107" s="190"/>
      <c r="AZ107" s="190"/>
      <c r="BA107" s="190"/>
      <c r="BB107" s="190"/>
      <c r="BC107" s="190"/>
      <c r="BD107" s="190"/>
      <c r="BE107" s="190"/>
      <c r="BF107" s="190"/>
      <c r="BG107" s="190"/>
      <c r="BH107" s="190"/>
    </row>
    <row r="108" customFormat="false" ht="12.75" hidden="false" customHeight="false" outlineLevel="2" collapsed="false">
      <c r="A108" s="191"/>
      <c r="B108" s="192"/>
      <c r="C108" s="196" t="s">
        <v>254</v>
      </c>
      <c r="D108" s="197"/>
      <c r="E108" s="198" t="n">
        <v>58.3</v>
      </c>
      <c r="F108" s="189"/>
      <c r="G108" s="189"/>
      <c r="H108" s="189"/>
      <c r="I108" s="189"/>
      <c r="J108" s="189"/>
      <c r="K108" s="189"/>
      <c r="L108" s="189"/>
      <c r="M108" s="189"/>
      <c r="N108" s="194"/>
      <c r="O108" s="194"/>
      <c r="P108" s="194"/>
      <c r="Q108" s="194"/>
      <c r="R108" s="189"/>
      <c r="S108" s="189"/>
      <c r="T108" s="189"/>
      <c r="U108" s="189"/>
      <c r="V108" s="189"/>
      <c r="W108" s="189"/>
      <c r="X108" s="189"/>
      <c r="Y108" s="189"/>
      <c r="Z108" s="190"/>
      <c r="AA108" s="190"/>
      <c r="AB108" s="190"/>
      <c r="AC108" s="190"/>
      <c r="AD108" s="190"/>
      <c r="AE108" s="190"/>
      <c r="AF108" s="190"/>
      <c r="AG108" s="190" t="s">
        <v>168</v>
      </c>
      <c r="AH108" s="190" t="n">
        <v>5</v>
      </c>
      <c r="AI108" s="190"/>
      <c r="AJ108" s="190"/>
      <c r="AK108" s="190"/>
      <c r="AL108" s="190"/>
      <c r="AM108" s="190"/>
      <c r="AN108" s="190"/>
      <c r="AO108" s="190"/>
      <c r="AP108" s="190"/>
      <c r="AQ108" s="190"/>
      <c r="AR108" s="190"/>
      <c r="AS108" s="190"/>
      <c r="AT108" s="190"/>
      <c r="AU108" s="190"/>
      <c r="AV108" s="190"/>
      <c r="AW108" s="190"/>
      <c r="AX108" s="190"/>
      <c r="AY108" s="190"/>
      <c r="AZ108" s="190"/>
      <c r="BA108" s="190"/>
      <c r="BB108" s="190"/>
      <c r="BC108" s="190"/>
      <c r="BD108" s="190"/>
      <c r="BE108" s="190"/>
      <c r="BF108" s="190"/>
      <c r="BG108" s="190"/>
      <c r="BH108" s="190"/>
    </row>
    <row r="109" customFormat="false" ht="12.75" hidden="false" customHeight="false" outlineLevel="1" collapsed="false">
      <c r="A109" s="181" t="n">
        <v>21</v>
      </c>
      <c r="B109" s="182" t="s">
        <v>258</v>
      </c>
      <c r="C109" s="183" t="s">
        <v>259</v>
      </c>
      <c r="D109" s="184" t="s">
        <v>158</v>
      </c>
      <c r="E109" s="185" t="n">
        <v>1671.94085</v>
      </c>
      <c r="F109" s="186"/>
      <c r="G109" s="187" t="n">
        <f aca="false">ROUND(E109*F109,2)</f>
        <v>0</v>
      </c>
      <c r="H109" s="186"/>
      <c r="I109" s="187" t="n">
        <f aca="false">ROUND(E109*H109,2)</f>
        <v>0</v>
      </c>
      <c r="J109" s="186"/>
      <c r="K109" s="187" t="n">
        <f aca="false">ROUND(E109*J109,2)</f>
        <v>0</v>
      </c>
      <c r="L109" s="187" t="n">
        <v>21</v>
      </c>
      <c r="M109" s="187" t="n">
        <f aca="false">G109*(1+L109/100)</f>
        <v>0</v>
      </c>
      <c r="N109" s="185" t="n">
        <v>0</v>
      </c>
      <c r="O109" s="185" t="n">
        <f aca="false">ROUND(E109*N109,2)</f>
        <v>0</v>
      </c>
      <c r="P109" s="185" t="n">
        <v>0</v>
      </c>
      <c r="Q109" s="185" t="n">
        <f aca="false">ROUND(E109*P109,2)</f>
        <v>0</v>
      </c>
      <c r="R109" s="187"/>
      <c r="S109" s="187" t="s">
        <v>171</v>
      </c>
      <c r="T109" s="188" t="s">
        <v>171</v>
      </c>
      <c r="U109" s="189" t="n">
        <v>0.03</v>
      </c>
      <c r="V109" s="189" t="n">
        <f aca="false">ROUND(E109*U109,2)</f>
        <v>50.16</v>
      </c>
      <c r="W109" s="189"/>
      <c r="X109" s="189" t="s">
        <v>161</v>
      </c>
      <c r="Y109" s="189" t="s">
        <v>206</v>
      </c>
      <c r="Z109" s="190"/>
      <c r="AA109" s="190"/>
      <c r="AB109" s="190"/>
      <c r="AC109" s="190"/>
      <c r="AD109" s="190"/>
      <c r="AE109" s="190"/>
      <c r="AF109" s="190"/>
      <c r="AG109" s="190" t="s">
        <v>163</v>
      </c>
      <c r="AH109" s="190"/>
      <c r="AI109" s="190"/>
      <c r="AJ109" s="190"/>
      <c r="AK109" s="190"/>
      <c r="AL109" s="190"/>
      <c r="AM109" s="190"/>
      <c r="AN109" s="190"/>
      <c r="AO109" s="190"/>
      <c r="AP109" s="190"/>
      <c r="AQ109" s="190"/>
      <c r="AR109" s="190"/>
      <c r="AS109" s="190"/>
      <c r="AT109" s="190"/>
      <c r="AU109" s="190"/>
      <c r="AV109" s="190"/>
      <c r="AW109" s="190"/>
      <c r="AX109" s="190"/>
      <c r="AY109" s="190"/>
      <c r="AZ109" s="190"/>
      <c r="BA109" s="190"/>
      <c r="BB109" s="190"/>
      <c r="BC109" s="190"/>
      <c r="BD109" s="190"/>
      <c r="BE109" s="190"/>
      <c r="BF109" s="190"/>
      <c r="BG109" s="190"/>
      <c r="BH109" s="190"/>
    </row>
    <row r="110" customFormat="false" ht="12.75" hidden="false" customHeight="false" outlineLevel="2" collapsed="false">
      <c r="A110" s="191"/>
      <c r="B110" s="192"/>
      <c r="C110" s="196" t="s">
        <v>229</v>
      </c>
      <c r="D110" s="197"/>
      <c r="E110" s="198" t="n">
        <v>592.7023</v>
      </c>
      <c r="F110" s="189"/>
      <c r="G110" s="189"/>
      <c r="H110" s="189"/>
      <c r="I110" s="189"/>
      <c r="J110" s="189"/>
      <c r="K110" s="189"/>
      <c r="L110" s="189"/>
      <c r="M110" s="189"/>
      <c r="N110" s="194"/>
      <c r="O110" s="194"/>
      <c r="P110" s="194"/>
      <c r="Q110" s="194"/>
      <c r="R110" s="189"/>
      <c r="S110" s="189"/>
      <c r="T110" s="189"/>
      <c r="U110" s="189"/>
      <c r="V110" s="189"/>
      <c r="W110" s="189"/>
      <c r="X110" s="189"/>
      <c r="Y110" s="189"/>
      <c r="Z110" s="190"/>
      <c r="AA110" s="190"/>
      <c r="AB110" s="190"/>
      <c r="AC110" s="190"/>
      <c r="AD110" s="190"/>
      <c r="AE110" s="190"/>
      <c r="AF110" s="190"/>
      <c r="AG110" s="190" t="s">
        <v>168</v>
      </c>
      <c r="AH110" s="190" t="n">
        <v>0</v>
      </c>
      <c r="AI110" s="190"/>
      <c r="AJ110" s="190"/>
      <c r="AK110" s="190"/>
      <c r="AL110" s="190"/>
      <c r="AM110" s="190"/>
      <c r="AN110" s="190"/>
      <c r="AO110" s="190"/>
      <c r="AP110" s="190"/>
      <c r="AQ110" s="190"/>
      <c r="AR110" s="190"/>
      <c r="AS110" s="190"/>
      <c r="AT110" s="190"/>
      <c r="AU110" s="190"/>
      <c r="AV110" s="190"/>
      <c r="AW110" s="190"/>
      <c r="AX110" s="190"/>
      <c r="AY110" s="190"/>
      <c r="AZ110" s="190"/>
      <c r="BA110" s="190"/>
      <c r="BB110" s="190"/>
      <c r="BC110" s="190"/>
      <c r="BD110" s="190"/>
      <c r="BE110" s="190"/>
      <c r="BF110" s="190"/>
      <c r="BG110" s="190"/>
      <c r="BH110" s="190"/>
    </row>
    <row r="111" customFormat="false" ht="19.4" hidden="false" customHeight="false" outlineLevel="3" collapsed="false">
      <c r="A111" s="191"/>
      <c r="B111" s="192"/>
      <c r="C111" s="196" t="s">
        <v>260</v>
      </c>
      <c r="D111" s="197"/>
      <c r="E111" s="198" t="n">
        <v>855.5194</v>
      </c>
      <c r="F111" s="189"/>
      <c r="G111" s="189"/>
      <c r="H111" s="189"/>
      <c r="I111" s="189"/>
      <c r="J111" s="189"/>
      <c r="K111" s="189"/>
      <c r="L111" s="189"/>
      <c r="M111" s="189"/>
      <c r="N111" s="194"/>
      <c r="O111" s="194"/>
      <c r="P111" s="194"/>
      <c r="Q111" s="194"/>
      <c r="R111" s="189"/>
      <c r="S111" s="189"/>
      <c r="T111" s="189"/>
      <c r="U111" s="189"/>
      <c r="V111" s="189"/>
      <c r="W111" s="189"/>
      <c r="X111" s="189"/>
      <c r="Y111" s="189"/>
      <c r="Z111" s="190"/>
      <c r="AA111" s="190"/>
      <c r="AB111" s="190"/>
      <c r="AC111" s="190"/>
      <c r="AD111" s="190"/>
      <c r="AE111" s="190"/>
      <c r="AF111" s="190"/>
      <c r="AG111" s="190" t="s">
        <v>168</v>
      </c>
      <c r="AH111" s="190" t="n">
        <v>0</v>
      </c>
      <c r="AI111" s="190"/>
      <c r="AJ111" s="190"/>
      <c r="AK111" s="190"/>
      <c r="AL111" s="190"/>
      <c r="AM111" s="190"/>
      <c r="AN111" s="190"/>
      <c r="AO111" s="190"/>
      <c r="AP111" s="190"/>
      <c r="AQ111" s="190"/>
      <c r="AR111" s="190"/>
      <c r="AS111" s="190"/>
      <c r="AT111" s="190"/>
      <c r="AU111" s="190"/>
      <c r="AV111" s="190"/>
      <c r="AW111" s="190"/>
      <c r="AX111" s="190"/>
      <c r="AY111" s="190"/>
      <c r="AZ111" s="190"/>
      <c r="BA111" s="190"/>
      <c r="BB111" s="190"/>
      <c r="BC111" s="190"/>
      <c r="BD111" s="190"/>
      <c r="BE111" s="190"/>
      <c r="BF111" s="190"/>
      <c r="BG111" s="190"/>
      <c r="BH111" s="190"/>
    </row>
    <row r="112" customFormat="false" ht="12.75" hidden="false" customHeight="false" outlineLevel="3" collapsed="false">
      <c r="A112" s="191"/>
      <c r="B112" s="192"/>
      <c r="C112" s="196" t="s">
        <v>261</v>
      </c>
      <c r="D112" s="197"/>
      <c r="E112" s="198" t="n">
        <v>223.71915</v>
      </c>
      <c r="F112" s="189"/>
      <c r="G112" s="189"/>
      <c r="H112" s="189"/>
      <c r="I112" s="189"/>
      <c r="J112" s="189"/>
      <c r="K112" s="189"/>
      <c r="L112" s="189"/>
      <c r="M112" s="189"/>
      <c r="N112" s="194"/>
      <c r="O112" s="194"/>
      <c r="P112" s="194"/>
      <c r="Q112" s="194"/>
      <c r="R112" s="189"/>
      <c r="S112" s="189"/>
      <c r="T112" s="189"/>
      <c r="U112" s="189"/>
      <c r="V112" s="189"/>
      <c r="W112" s="189"/>
      <c r="X112" s="189"/>
      <c r="Y112" s="189"/>
      <c r="Z112" s="190"/>
      <c r="AA112" s="190"/>
      <c r="AB112" s="190"/>
      <c r="AC112" s="190"/>
      <c r="AD112" s="190"/>
      <c r="AE112" s="190"/>
      <c r="AF112" s="190"/>
      <c r="AG112" s="190" t="s">
        <v>168</v>
      </c>
      <c r="AH112" s="190" t="n">
        <v>0</v>
      </c>
      <c r="AI112" s="190"/>
      <c r="AJ112" s="190"/>
      <c r="AK112" s="190"/>
      <c r="AL112" s="190"/>
      <c r="AM112" s="190"/>
      <c r="AN112" s="190"/>
      <c r="AO112" s="190"/>
      <c r="AP112" s="190"/>
      <c r="AQ112" s="190"/>
      <c r="AR112" s="190"/>
      <c r="AS112" s="190"/>
      <c r="AT112" s="190"/>
      <c r="AU112" s="190"/>
      <c r="AV112" s="190"/>
      <c r="AW112" s="190"/>
      <c r="AX112" s="190"/>
      <c r="AY112" s="190"/>
      <c r="AZ112" s="190"/>
      <c r="BA112" s="190"/>
      <c r="BB112" s="190"/>
      <c r="BC112" s="190"/>
      <c r="BD112" s="190"/>
      <c r="BE112" s="190"/>
      <c r="BF112" s="190"/>
      <c r="BG112" s="190"/>
      <c r="BH112" s="190"/>
    </row>
    <row r="113" customFormat="false" ht="12.75" hidden="false" customHeight="false" outlineLevel="1" collapsed="false">
      <c r="A113" s="181" t="n">
        <v>22</v>
      </c>
      <c r="B113" s="182" t="s">
        <v>262</v>
      </c>
      <c r="C113" s="183" t="s">
        <v>263</v>
      </c>
      <c r="D113" s="184" t="s">
        <v>158</v>
      </c>
      <c r="E113" s="185" t="n">
        <v>1738.81848</v>
      </c>
      <c r="F113" s="186"/>
      <c r="G113" s="187" t="n">
        <f aca="false">ROUND(E113*F113,2)</f>
        <v>0</v>
      </c>
      <c r="H113" s="186"/>
      <c r="I113" s="187" t="n">
        <f aca="false">ROUND(E113*H113,2)</f>
        <v>0</v>
      </c>
      <c r="J113" s="186"/>
      <c r="K113" s="187" t="n">
        <f aca="false">ROUND(E113*J113,2)</f>
        <v>0</v>
      </c>
      <c r="L113" s="187" t="n">
        <v>21</v>
      </c>
      <c r="M113" s="187" t="n">
        <f aca="false">G113*(1+L113/100)</f>
        <v>0</v>
      </c>
      <c r="N113" s="185" t="n">
        <v>5E-005</v>
      </c>
      <c r="O113" s="185" t="n">
        <f aca="false">ROUND(E113*N113,2)</f>
        <v>0.09</v>
      </c>
      <c r="P113" s="185" t="n">
        <v>0</v>
      </c>
      <c r="Q113" s="185" t="n">
        <f aca="false">ROUND(E113*P113,2)</f>
        <v>0</v>
      </c>
      <c r="R113" s="187"/>
      <c r="S113" s="187" t="s">
        <v>171</v>
      </c>
      <c r="T113" s="188" t="s">
        <v>171</v>
      </c>
      <c r="U113" s="189" t="n">
        <v>0</v>
      </c>
      <c r="V113" s="189" t="n">
        <f aca="false">ROUND(E113*U113,2)</f>
        <v>0</v>
      </c>
      <c r="W113" s="189"/>
      <c r="X113" s="189" t="s">
        <v>161</v>
      </c>
      <c r="Y113" s="189" t="s">
        <v>206</v>
      </c>
      <c r="Z113" s="190"/>
      <c r="AA113" s="190"/>
      <c r="AB113" s="190"/>
      <c r="AC113" s="190"/>
      <c r="AD113" s="190"/>
      <c r="AE113" s="190"/>
      <c r="AF113" s="190"/>
      <c r="AG113" s="190" t="s">
        <v>163</v>
      </c>
      <c r="AH113" s="190"/>
      <c r="AI113" s="190"/>
      <c r="AJ113" s="190"/>
      <c r="AK113" s="190"/>
      <c r="AL113" s="190"/>
      <c r="AM113" s="190"/>
      <c r="AN113" s="190"/>
      <c r="AO113" s="190"/>
      <c r="AP113" s="190"/>
      <c r="AQ113" s="190"/>
      <c r="AR113" s="190"/>
      <c r="AS113" s="190"/>
      <c r="AT113" s="190"/>
      <c r="AU113" s="190"/>
      <c r="AV113" s="190"/>
      <c r="AW113" s="190"/>
      <c r="AX113" s="190"/>
      <c r="AY113" s="190"/>
      <c r="AZ113" s="190"/>
      <c r="BA113" s="190"/>
      <c r="BB113" s="190"/>
      <c r="BC113" s="190"/>
      <c r="BD113" s="190"/>
      <c r="BE113" s="190"/>
      <c r="BF113" s="190"/>
      <c r="BG113" s="190"/>
      <c r="BH113" s="190"/>
    </row>
    <row r="114" customFormat="false" ht="12.75" hidden="false" customHeight="false" outlineLevel="2" collapsed="false">
      <c r="A114" s="191"/>
      <c r="B114" s="192"/>
      <c r="C114" s="196" t="s">
        <v>264</v>
      </c>
      <c r="D114" s="197"/>
      <c r="E114" s="198" t="n">
        <v>1671.94085</v>
      </c>
      <c r="F114" s="189"/>
      <c r="G114" s="189"/>
      <c r="H114" s="189"/>
      <c r="I114" s="189"/>
      <c r="J114" s="189"/>
      <c r="K114" s="189"/>
      <c r="L114" s="189"/>
      <c r="M114" s="189"/>
      <c r="N114" s="194"/>
      <c r="O114" s="194"/>
      <c r="P114" s="194"/>
      <c r="Q114" s="194"/>
      <c r="R114" s="189"/>
      <c r="S114" s="189"/>
      <c r="T114" s="189"/>
      <c r="U114" s="189"/>
      <c r="V114" s="189"/>
      <c r="W114" s="189"/>
      <c r="X114" s="189"/>
      <c r="Y114" s="189"/>
      <c r="Z114" s="190"/>
      <c r="AA114" s="190"/>
      <c r="AB114" s="190"/>
      <c r="AC114" s="190"/>
      <c r="AD114" s="190"/>
      <c r="AE114" s="190"/>
      <c r="AF114" s="190"/>
      <c r="AG114" s="190" t="s">
        <v>168</v>
      </c>
      <c r="AH114" s="190" t="n">
        <v>5</v>
      </c>
      <c r="AI114" s="190"/>
      <c r="AJ114" s="190"/>
      <c r="AK114" s="190"/>
      <c r="AL114" s="190"/>
      <c r="AM114" s="190"/>
      <c r="AN114" s="190"/>
      <c r="AO114" s="190"/>
      <c r="AP114" s="190"/>
      <c r="AQ114" s="190"/>
      <c r="AR114" s="190"/>
      <c r="AS114" s="190"/>
      <c r="AT114" s="190"/>
      <c r="AU114" s="190"/>
      <c r="AV114" s="190"/>
      <c r="AW114" s="190"/>
      <c r="AX114" s="190"/>
      <c r="AY114" s="190"/>
      <c r="AZ114" s="190"/>
      <c r="BA114" s="190"/>
      <c r="BB114" s="190"/>
      <c r="BC114" s="190"/>
      <c r="BD114" s="190"/>
      <c r="BE114" s="190"/>
      <c r="BF114" s="190"/>
      <c r="BG114" s="190"/>
      <c r="BH114" s="190"/>
    </row>
    <row r="115" customFormat="false" ht="12.75" hidden="false" customHeight="false" outlineLevel="3" collapsed="false">
      <c r="A115" s="191"/>
      <c r="B115" s="192"/>
      <c r="C115" s="196" t="s">
        <v>265</v>
      </c>
      <c r="D115" s="197"/>
      <c r="E115" s="198" t="n">
        <v>66.87763</v>
      </c>
      <c r="F115" s="189"/>
      <c r="G115" s="189"/>
      <c r="H115" s="189"/>
      <c r="I115" s="189"/>
      <c r="J115" s="189"/>
      <c r="K115" s="189"/>
      <c r="L115" s="189"/>
      <c r="M115" s="189"/>
      <c r="N115" s="194"/>
      <c r="O115" s="194"/>
      <c r="P115" s="194"/>
      <c r="Q115" s="194"/>
      <c r="R115" s="189"/>
      <c r="S115" s="189"/>
      <c r="T115" s="189"/>
      <c r="U115" s="189"/>
      <c r="V115" s="189"/>
      <c r="W115" s="189"/>
      <c r="X115" s="189"/>
      <c r="Y115" s="189"/>
      <c r="Z115" s="190"/>
      <c r="AA115" s="190"/>
      <c r="AB115" s="190"/>
      <c r="AC115" s="190"/>
      <c r="AD115" s="190"/>
      <c r="AE115" s="190"/>
      <c r="AF115" s="190"/>
      <c r="AG115" s="190" t="s">
        <v>168</v>
      </c>
      <c r="AH115" s="190" t="n">
        <v>0</v>
      </c>
      <c r="AI115" s="190"/>
      <c r="AJ115" s="190"/>
      <c r="AK115" s="190"/>
      <c r="AL115" s="190"/>
      <c r="AM115" s="190"/>
      <c r="AN115" s="190"/>
      <c r="AO115" s="190"/>
      <c r="AP115" s="190"/>
      <c r="AQ115" s="190"/>
      <c r="AR115" s="190"/>
      <c r="AS115" s="190"/>
      <c r="AT115" s="190"/>
      <c r="AU115" s="190"/>
      <c r="AV115" s="190"/>
      <c r="AW115" s="190"/>
      <c r="AX115" s="190"/>
      <c r="AY115" s="190"/>
      <c r="AZ115" s="190"/>
      <c r="BA115" s="190"/>
      <c r="BB115" s="190"/>
      <c r="BC115" s="190"/>
      <c r="BD115" s="190"/>
      <c r="BE115" s="190"/>
      <c r="BF115" s="190"/>
      <c r="BG115" s="190"/>
      <c r="BH115" s="190"/>
    </row>
    <row r="116" customFormat="false" ht="12.75" hidden="false" customHeight="false" outlineLevel="1" collapsed="false">
      <c r="A116" s="181" t="n">
        <v>23</v>
      </c>
      <c r="B116" s="182" t="s">
        <v>266</v>
      </c>
      <c r="C116" s="183" t="s">
        <v>267</v>
      </c>
      <c r="D116" s="184" t="s">
        <v>158</v>
      </c>
      <c r="E116" s="185" t="n">
        <v>1671.94085</v>
      </c>
      <c r="F116" s="186"/>
      <c r="G116" s="187" t="n">
        <f aca="false">ROUND(E116*F116,2)</f>
        <v>0</v>
      </c>
      <c r="H116" s="186"/>
      <c r="I116" s="187" t="n">
        <f aca="false">ROUND(E116*H116,2)</f>
        <v>0</v>
      </c>
      <c r="J116" s="186"/>
      <c r="K116" s="187" t="n">
        <f aca="false">ROUND(E116*J116,2)</f>
        <v>0</v>
      </c>
      <c r="L116" s="187" t="n">
        <v>21</v>
      </c>
      <c r="M116" s="187" t="n">
        <f aca="false">G116*(1+L116/100)</f>
        <v>0</v>
      </c>
      <c r="N116" s="185" t="n">
        <v>0</v>
      </c>
      <c r="O116" s="185" t="n">
        <f aca="false">ROUND(E116*N116,2)</f>
        <v>0</v>
      </c>
      <c r="P116" s="185" t="n">
        <v>0</v>
      </c>
      <c r="Q116" s="185" t="n">
        <f aca="false">ROUND(E116*P116,2)</f>
        <v>0</v>
      </c>
      <c r="R116" s="187"/>
      <c r="S116" s="187" t="s">
        <v>171</v>
      </c>
      <c r="T116" s="188" t="s">
        <v>171</v>
      </c>
      <c r="U116" s="189" t="n">
        <v>0.02</v>
      </c>
      <c r="V116" s="189" t="n">
        <f aca="false">ROUND(E116*U116,2)</f>
        <v>33.44</v>
      </c>
      <c r="W116" s="189"/>
      <c r="X116" s="189" t="s">
        <v>161</v>
      </c>
      <c r="Y116" s="189" t="s">
        <v>206</v>
      </c>
      <c r="Z116" s="190"/>
      <c r="AA116" s="190"/>
      <c r="AB116" s="190"/>
      <c r="AC116" s="190"/>
      <c r="AD116" s="190"/>
      <c r="AE116" s="190"/>
      <c r="AF116" s="190"/>
      <c r="AG116" s="190" t="s">
        <v>163</v>
      </c>
      <c r="AH116" s="190"/>
      <c r="AI116" s="190"/>
      <c r="AJ116" s="190"/>
      <c r="AK116" s="190"/>
      <c r="AL116" s="190"/>
      <c r="AM116" s="190"/>
      <c r="AN116" s="190"/>
      <c r="AO116" s="190"/>
      <c r="AP116" s="190"/>
      <c r="AQ116" s="190"/>
      <c r="AR116" s="190"/>
      <c r="AS116" s="190"/>
      <c r="AT116" s="190"/>
      <c r="AU116" s="190"/>
      <c r="AV116" s="190"/>
      <c r="AW116" s="190"/>
      <c r="AX116" s="190"/>
      <c r="AY116" s="190"/>
      <c r="AZ116" s="190"/>
      <c r="BA116" s="190"/>
      <c r="BB116" s="190"/>
      <c r="BC116" s="190"/>
      <c r="BD116" s="190"/>
      <c r="BE116" s="190"/>
      <c r="BF116" s="190"/>
      <c r="BG116" s="190"/>
      <c r="BH116" s="190"/>
    </row>
    <row r="117" customFormat="false" ht="12.75" hidden="false" customHeight="false" outlineLevel="2" collapsed="false">
      <c r="A117" s="191"/>
      <c r="B117" s="192"/>
      <c r="C117" s="196" t="s">
        <v>264</v>
      </c>
      <c r="D117" s="197"/>
      <c r="E117" s="198" t="n">
        <v>1671.94085</v>
      </c>
      <c r="F117" s="189"/>
      <c r="G117" s="189"/>
      <c r="H117" s="189"/>
      <c r="I117" s="189"/>
      <c r="J117" s="189"/>
      <c r="K117" s="189"/>
      <c r="L117" s="189"/>
      <c r="M117" s="189"/>
      <c r="N117" s="194"/>
      <c r="O117" s="194"/>
      <c r="P117" s="194"/>
      <c r="Q117" s="194"/>
      <c r="R117" s="189"/>
      <c r="S117" s="189"/>
      <c r="T117" s="189"/>
      <c r="U117" s="189"/>
      <c r="V117" s="189"/>
      <c r="W117" s="189"/>
      <c r="X117" s="189"/>
      <c r="Y117" s="189"/>
      <c r="Z117" s="190"/>
      <c r="AA117" s="190"/>
      <c r="AB117" s="190"/>
      <c r="AC117" s="190"/>
      <c r="AD117" s="190"/>
      <c r="AE117" s="190"/>
      <c r="AF117" s="190"/>
      <c r="AG117" s="190" t="s">
        <v>168</v>
      </c>
      <c r="AH117" s="190" t="n">
        <v>5</v>
      </c>
      <c r="AI117" s="190"/>
      <c r="AJ117" s="190"/>
      <c r="AK117" s="190"/>
      <c r="AL117" s="190"/>
      <c r="AM117" s="190"/>
      <c r="AN117" s="190"/>
      <c r="AO117" s="190"/>
      <c r="AP117" s="190"/>
      <c r="AQ117" s="190"/>
      <c r="AR117" s="190"/>
      <c r="AS117" s="190"/>
      <c r="AT117" s="190"/>
      <c r="AU117" s="190"/>
      <c r="AV117" s="190"/>
      <c r="AW117" s="190"/>
      <c r="AX117" s="190"/>
      <c r="AY117" s="190"/>
      <c r="AZ117" s="190"/>
      <c r="BA117" s="190"/>
      <c r="BB117" s="190"/>
      <c r="BC117" s="190"/>
      <c r="BD117" s="190"/>
      <c r="BE117" s="190"/>
      <c r="BF117" s="190"/>
      <c r="BG117" s="190"/>
      <c r="BH117" s="190"/>
    </row>
    <row r="118" customFormat="false" ht="12.75" hidden="false" customHeight="false" outlineLevel="1" collapsed="false">
      <c r="A118" s="181" t="n">
        <v>24</v>
      </c>
      <c r="B118" s="182" t="s">
        <v>268</v>
      </c>
      <c r="C118" s="183" t="s">
        <v>269</v>
      </c>
      <c r="D118" s="184" t="s">
        <v>270</v>
      </c>
      <c r="E118" s="185" t="n">
        <v>61.73</v>
      </c>
      <c r="F118" s="186"/>
      <c r="G118" s="187" t="n">
        <f aca="false">ROUND(E118*F118,2)</f>
        <v>0</v>
      </c>
      <c r="H118" s="186"/>
      <c r="I118" s="187" t="n">
        <f aca="false">ROUND(E118*H118,2)</f>
        <v>0</v>
      </c>
      <c r="J118" s="186"/>
      <c r="K118" s="187" t="n">
        <f aca="false">ROUND(E118*J118,2)</f>
        <v>0</v>
      </c>
      <c r="L118" s="187" t="n">
        <v>21</v>
      </c>
      <c r="M118" s="187" t="n">
        <f aca="false">G118*(1+L118/100)</f>
        <v>0</v>
      </c>
      <c r="N118" s="185" t="n">
        <v>0.02191</v>
      </c>
      <c r="O118" s="185" t="n">
        <f aca="false">ROUND(E118*N118,2)</f>
        <v>1.35</v>
      </c>
      <c r="P118" s="185" t="n">
        <v>0</v>
      </c>
      <c r="Q118" s="185" t="n">
        <f aca="false">ROUND(E118*P118,2)</f>
        <v>0</v>
      </c>
      <c r="R118" s="187"/>
      <c r="S118" s="187" t="s">
        <v>171</v>
      </c>
      <c r="T118" s="188" t="s">
        <v>171</v>
      </c>
      <c r="U118" s="189" t="n">
        <v>0.2</v>
      </c>
      <c r="V118" s="189" t="n">
        <f aca="false">ROUND(E118*U118,2)</f>
        <v>12.35</v>
      </c>
      <c r="W118" s="189"/>
      <c r="X118" s="189" t="s">
        <v>161</v>
      </c>
      <c r="Y118" s="189" t="s">
        <v>206</v>
      </c>
      <c r="Z118" s="190"/>
      <c r="AA118" s="190"/>
      <c r="AB118" s="190"/>
      <c r="AC118" s="190"/>
      <c r="AD118" s="190"/>
      <c r="AE118" s="190"/>
      <c r="AF118" s="190"/>
      <c r="AG118" s="190" t="s">
        <v>163</v>
      </c>
      <c r="AH118" s="190"/>
      <c r="AI118" s="190"/>
      <c r="AJ118" s="190"/>
      <c r="AK118" s="190"/>
      <c r="AL118" s="190"/>
      <c r="AM118" s="190"/>
      <c r="AN118" s="190"/>
      <c r="AO118" s="190"/>
      <c r="AP118" s="190"/>
      <c r="AQ118" s="190"/>
      <c r="AR118" s="190"/>
      <c r="AS118" s="190"/>
      <c r="AT118" s="190"/>
      <c r="AU118" s="190"/>
      <c r="AV118" s="190"/>
      <c r="AW118" s="190"/>
      <c r="AX118" s="190"/>
      <c r="AY118" s="190"/>
      <c r="AZ118" s="190"/>
      <c r="BA118" s="190"/>
      <c r="BB118" s="190"/>
      <c r="BC118" s="190"/>
      <c r="BD118" s="190"/>
      <c r="BE118" s="190"/>
      <c r="BF118" s="190"/>
      <c r="BG118" s="190"/>
      <c r="BH118" s="190"/>
    </row>
    <row r="119" customFormat="false" ht="12.75" hidden="false" customHeight="false" outlineLevel="2" collapsed="false">
      <c r="A119" s="191"/>
      <c r="B119" s="192"/>
      <c r="C119" s="196" t="s">
        <v>271</v>
      </c>
      <c r="D119" s="197"/>
      <c r="E119" s="198" t="n">
        <v>22.47</v>
      </c>
      <c r="F119" s="189"/>
      <c r="G119" s="189"/>
      <c r="H119" s="189"/>
      <c r="I119" s="189"/>
      <c r="J119" s="189"/>
      <c r="K119" s="189"/>
      <c r="L119" s="189"/>
      <c r="M119" s="189"/>
      <c r="N119" s="194"/>
      <c r="O119" s="194"/>
      <c r="P119" s="194"/>
      <c r="Q119" s="194"/>
      <c r="R119" s="189"/>
      <c r="S119" s="189"/>
      <c r="T119" s="189"/>
      <c r="U119" s="189"/>
      <c r="V119" s="189"/>
      <c r="W119" s="189"/>
      <c r="X119" s="189"/>
      <c r="Y119" s="189"/>
      <c r="Z119" s="190"/>
      <c r="AA119" s="190"/>
      <c r="AB119" s="190"/>
      <c r="AC119" s="190"/>
      <c r="AD119" s="190"/>
      <c r="AE119" s="190"/>
      <c r="AF119" s="190"/>
      <c r="AG119" s="190" t="s">
        <v>168</v>
      </c>
      <c r="AH119" s="190" t="n">
        <v>0</v>
      </c>
      <c r="AI119" s="190"/>
      <c r="AJ119" s="190"/>
      <c r="AK119" s="190"/>
      <c r="AL119" s="190"/>
      <c r="AM119" s="190"/>
      <c r="AN119" s="190"/>
      <c r="AO119" s="190"/>
      <c r="AP119" s="190"/>
      <c r="AQ119" s="190"/>
      <c r="AR119" s="190"/>
      <c r="AS119" s="190"/>
      <c r="AT119" s="190"/>
      <c r="AU119" s="190"/>
      <c r="AV119" s="190"/>
      <c r="AW119" s="190"/>
      <c r="AX119" s="190"/>
      <c r="AY119" s="190"/>
      <c r="AZ119" s="190"/>
      <c r="BA119" s="190"/>
      <c r="BB119" s="190"/>
      <c r="BC119" s="190"/>
      <c r="BD119" s="190"/>
      <c r="BE119" s="190"/>
      <c r="BF119" s="190"/>
      <c r="BG119" s="190"/>
      <c r="BH119" s="190"/>
    </row>
    <row r="120" customFormat="false" ht="19.4" hidden="false" customHeight="false" outlineLevel="3" collapsed="false">
      <c r="A120" s="191"/>
      <c r="B120" s="192"/>
      <c r="C120" s="196" t="s">
        <v>272</v>
      </c>
      <c r="D120" s="197"/>
      <c r="E120" s="198" t="n">
        <v>31.66</v>
      </c>
      <c r="F120" s="189"/>
      <c r="G120" s="189"/>
      <c r="H120" s="189"/>
      <c r="I120" s="189"/>
      <c r="J120" s="189"/>
      <c r="K120" s="189"/>
      <c r="L120" s="189"/>
      <c r="M120" s="189"/>
      <c r="N120" s="194"/>
      <c r="O120" s="194"/>
      <c r="P120" s="194"/>
      <c r="Q120" s="194"/>
      <c r="R120" s="189"/>
      <c r="S120" s="189"/>
      <c r="T120" s="189"/>
      <c r="U120" s="189"/>
      <c r="V120" s="189"/>
      <c r="W120" s="189"/>
      <c r="X120" s="189"/>
      <c r="Y120" s="189"/>
      <c r="Z120" s="190"/>
      <c r="AA120" s="190"/>
      <c r="AB120" s="190"/>
      <c r="AC120" s="190"/>
      <c r="AD120" s="190"/>
      <c r="AE120" s="190"/>
      <c r="AF120" s="190"/>
      <c r="AG120" s="190" t="s">
        <v>168</v>
      </c>
      <c r="AH120" s="190" t="n">
        <v>0</v>
      </c>
      <c r="AI120" s="190"/>
      <c r="AJ120" s="190"/>
      <c r="AK120" s="190"/>
      <c r="AL120" s="190"/>
      <c r="AM120" s="190"/>
      <c r="AN120" s="190"/>
      <c r="AO120" s="190"/>
      <c r="AP120" s="190"/>
      <c r="AQ120" s="190"/>
      <c r="AR120" s="190"/>
      <c r="AS120" s="190"/>
      <c r="AT120" s="190"/>
      <c r="AU120" s="190"/>
      <c r="AV120" s="190"/>
      <c r="AW120" s="190"/>
      <c r="AX120" s="190"/>
      <c r="AY120" s="190"/>
      <c r="AZ120" s="190"/>
      <c r="BA120" s="190"/>
      <c r="BB120" s="190"/>
      <c r="BC120" s="190"/>
      <c r="BD120" s="190"/>
      <c r="BE120" s="190"/>
      <c r="BF120" s="190"/>
      <c r="BG120" s="190"/>
      <c r="BH120" s="190"/>
    </row>
    <row r="121" customFormat="false" ht="12.75" hidden="false" customHeight="false" outlineLevel="3" collapsed="false">
      <c r="A121" s="191"/>
      <c r="B121" s="192"/>
      <c r="C121" s="196" t="s">
        <v>273</v>
      </c>
      <c r="D121" s="197"/>
      <c r="E121" s="198" t="n">
        <v>7.6</v>
      </c>
      <c r="F121" s="189"/>
      <c r="G121" s="189"/>
      <c r="H121" s="189"/>
      <c r="I121" s="189"/>
      <c r="J121" s="189"/>
      <c r="K121" s="189"/>
      <c r="L121" s="189"/>
      <c r="M121" s="189"/>
      <c r="N121" s="194"/>
      <c r="O121" s="194"/>
      <c r="P121" s="194"/>
      <c r="Q121" s="194"/>
      <c r="R121" s="189"/>
      <c r="S121" s="189"/>
      <c r="T121" s="189"/>
      <c r="U121" s="189"/>
      <c r="V121" s="189"/>
      <c r="W121" s="189"/>
      <c r="X121" s="189"/>
      <c r="Y121" s="189"/>
      <c r="Z121" s="190"/>
      <c r="AA121" s="190"/>
      <c r="AB121" s="190"/>
      <c r="AC121" s="190"/>
      <c r="AD121" s="190"/>
      <c r="AE121" s="190"/>
      <c r="AF121" s="190"/>
      <c r="AG121" s="190" t="s">
        <v>168</v>
      </c>
      <c r="AH121" s="190" t="n">
        <v>0</v>
      </c>
      <c r="AI121" s="190"/>
      <c r="AJ121" s="190"/>
      <c r="AK121" s="190"/>
      <c r="AL121" s="190"/>
      <c r="AM121" s="190"/>
      <c r="AN121" s="190"/>
      <c r="AO121" s="190"/>
      <c r="AP121" s="190"/>
      <c r="AQ121" s="190"/>
      <c r="AR121" s="190"/>
      <c r="AS121" s="190"/>
      <c r="AT121" s="190"/>
      <c r="AU121" s="190"/>
      <c r="AV121" s="190"/>
      <c r="AW121" s="190"/>
      <c r="AX121" s="190"/>
      <c r="AY121" s="190"/>
      <c r="AZ121" s="190"/>
      <c r="BA121" s="190"/>
      <c r="BB121" s="190"/>
      <c r="BC121" s="190"/>
      <c r="BD121" s="190"/>
      <c r="BE121" s="190"/>
      <c r="BF121" s="190"/>
      <c r="BG121" s="190"/>
      <c r="BH121" s="190"/>
    </row>
    <row r="122" customFormat="false" ht="12.75" hidden="false" customHeight="false" outlineLevel="1" collapsed="false">
      <c r="A122" s="181" t="n">
        <v>25</v>
      </c>
      <c r="B122" s="182" t="s">
        <v>274</v>
      </c>
      <c r="C122" s="183" t="s">
        <v>275</v>
      </c>
      <c r="D122" s="184" t="s">
        <v>270</v>
      </c>
      <c r="E122" s="185" t="n">
        <v>80.6</v>
      </c>
      <c r="F122" s="186"/>
      <c r="G122" s="187" t="n">
        <f aca="false">ROUND(E122*F122,2)</f>
        <v>0</v>
      </c>
      <c r="H122" s="186"/>
      <c r="I122" s="187" t="n">
        <f aca="false">ROUND(E122*H122,2)</f>
        <v>0</v>
      </c>
      <c r="J122" s="186"/>
      <c r="K122" s="187" t="n">
        <f aca="false">ROUND(E122*J122,2)</f>
        <v>0</v>
      </c>
      <c r="L122" s="187" t="n">
        <v>21</v>
      </c>
      <c r="M122" s="187" t="n">
        <f aca="false">G122*(1+L122/100)</f>
        <v>0</v>
      </c>
      <c r="N122" s="185" t="n">
        <v>0.02372</v>
      </c>
      <c r="O122" s="185" t="n">
        <f aca="false">ROUND(E122*N122,2)</f>
        <v>1.91</v>
      </c>
      <c r="P122" s="185" t="n">
        <v>0</v>
      </c>
      <c r="Q122" s="185" t="n">
        <f aca="false">ROUND(E122*P122,2)</f>
        <v>0</v>
      </c>
      <c r="R122" s="187"/>
      <c r="S122" s="187" t="s">
        <v>171</v>
      </c>
      <c r="T122" s="188" t="s">
        <v>171</v>
      </c>
      <c r="U122" s="189" t="n">
        <v>0.24</v>
      </c>
      <c r="V122" s="189" t="n">
        <f aca="false">ROUND(E122*U122,2)</f>
        <v>19.34</v>
      </c>
      <c r="W122" s="189"/>
      <c r="X122" s="189" t="s">
        <v>161</v>
      </c>
      <c r="Y122" s="189" t="s">
        <v>206</v>
      </c>
      <c r="Z122" s="190"/>
      <c r="AA122" s="190"/>
      <c r="AB122" s="190"/>
      <c r="AC122" s="190"/>
      <c r="AD122" s="190"/>
      <c r="AE122" s="190"/>
      <c r="AF122" s="190"/>
      <c r="AG122" s="190" t="s">
        <v>163</v>
      </c>
      <c r="AH122" s="190"/>
      <c r="AI122" s="190"/>
      <c r="AJ122" s="190"/>
      <c r="AK122" s="190"/>
      <c r="AL122" s="190"/>
      <c r="AM122" s="190"/>
      <c r="AN122" s="190"/>
      <c r="AO122" s="190"/>
      <c r="AP122" s="190"/>
      <c r="AQ122" s="190"/>
      <c r="AR122" s="190"/>
      <c r="AS122" s="190"/>
      <c r="AT122" s="190"/>
      <c r="AU122" s="190"/>
      <c r="AV122" s="190"/>
      <c r="AW122" s="190"/>
      <c r="AX122" s="190"/>
      <c r="AY122" s="190"/>
      <c r="AZ122" s="190"/>
      <c r="BA122" s="190"/>
      <c r="BB122" s="190"/>
      <c r="BC122" s="190"/>
      <c r="BD122" s="190"/>
      <c r="BE122" s="190"/>
      <c r="BF122" s="190"/>
      <c r="BG122" s="190"/>
      <c r="BH122" s="190"/>
    </row>
    <row r="123" customFormat="false" ht="12.75" hidden="false" customHeight="false" outlineLevel="2" collapsed="false">
      <c r="A123" s="191"/>
      <c r="B123" s="192"/>
      <c r="C123" s="196" t="s">
        <v>276</v>
      </c>
      <c r="D123" s="197"/>
      <c r="E123" s="198"/>
      <c r="F123" s="189"/>
      <c r="G123" s="189"/>
      <c r="H123" s="189"/>
      <c r="I123" s="189"/>
      <c r="J123" s="189"/>
      <c r="K123" s="189"/>
      <c r="L123" s="189"/>
      <c r="M123" s="189"/>
      <c r="N123" s="194"/>
      <c r="O123" s="194"/>
      <c r="P123" s="194"/>
      <c r="Q123" s="194"/>
      <c r="R123" s="189"/>
      <c r="S123" s="189"/>
      <c r="T123" s="189"/>
      <c r="U123" s="189"/>
      <c r="V123" s="189"/>
      <c r="W123" s="189"/>
      <c r="X123" s="189"/>
      <c r="Y123" s="189"/>
      <c r="Z123" s="190"/>
      <c r="AA123" s="190"/>
      <c r="AB123" s="190"/>
      <c r="AC123" s="190"/>
      <c r="AD123" s="190"/>
      <c r="AE123" s="190"/>
      <c r="AF123" s="190"/>
      <c r="AG123" s="190" t="s">
        <v>168</v>
      </c>
      <c r="AH123" s="190" t="n">
        <v>0</v>
      </c>
      <c r="AI123" s="190"/>
      <c r="AJ123" s="190"/>
      <c r="AK123" s="190"/>
      <c r="AL123" s="190"/>
      <c r="AM123" s="190"/>
      <c r="AN123" s="190"/>
      <c r="AO123" s="190"/>
      <c r="AP123" s="190"/>
      <c r="AQ123" s="190"/>
      <c r="AR123" s="190"/>
      <c r="AS123" s="190"/>
      <c r="AT123" s="190"/>
      <c r="AU123" s="190"/>
      <c r="AV123" s="190"/>
      <c r="AW123" s="190"/>
      <c r="AX123" s="190"/>
      <c r="AY123" s="190"/>
      <c r="AZ123" s="190"/>
      <c r="BA123" s="190"/>
      <c r="BB123" s="190"/>
      <c r="BC123" s="190"/>
      <c r="BD123" s="190"/>
      <c r="BE123" s="190"/>
      <c r="BF123" s="190"/>
      <c r="BG123" s="190"/>
      <c r="BH123" s="190"/>
    </row>
    <row r="124" customFormat="false" ht="12.75" hidden="false" customHeight="false" outlineLevel="3" collapsed="false">
      <c r="A124" s="191"/>
      <c r="B124" s="192"/>
      <c r="C124" s="196" t="s">
        <v>277</v>
      </c>
      <c r="D124" s="197"/>
      <c r="E124" s="198" t="n">
        <v>23.47</v>
      </c>
      <c r="F124" s="189"/>
      <c r="G124" s="189"/>
      <c r="H124" s="189"/>
      <c r="I124" s="189"/>
      <c r="J124" s="189"/>
      <c r="K124" s="189"/>
      <c r="L124" s="189"/>
      <c r="M124" s="189"/>
      <c r="N124" s="194"/>
      <c r="O124" s="194"/>
      <c r="P124" s="194"/>
      <c r="Q124" s="194"/>
      <c r="R124" s="189"/>
      <c r="S124" s="189"/>
      <c r="T124" s="189"/>
      <c r="U124" s="189"/>
      <c r="V124" s="189"/>
      <c r="W124" s="189"/>
      <c r="X124" s="189"/>
      <c r="Y124" s="189"/>
      <c r="Z124" s="190"/>
      <c r="AA124" s="190"/>
      <c r="AB124" s="190"/>
      <c r="AC124" s="190"/>
      <c r="AD124" s="190"/>
      <c r="AE124" s="190"/>
      <c r="AF124" s="190"/>
      <c r="AG124" s="190" t="s">
        <v>168</v>
      </c>
      <c r="AH124" s="190" t="n">
        <v>0</v>
      </c>
      <c r="AI124" s="190"/>
      <c r="AJ124" s="190"/>
      <c r="AK124" s="190"/>
      <c r="AL124" s="190"/>
      <c r="AM124" s="190"/>
      <c r="AN124" s="190"/>
      <c r="AO124" s="190"/>
      <c r="AP124" s="190"/>
      <c r="AQ124" s="190"/>
      <c r="AR124" s="190"/>
      <c r="AS124" s="190"/>
      <c r="AT124" s="190"/>
      <c r="AU124" s="190"/>
      <c r="AV124" s="190"/>
      <c r="AW124" s="190"/>
      <c r="AX124" s="190"/>
      <c r="AY124" s="190"/>
      <c r="AZ124" s="190"/>
      <c r="BA124" s="190"/>
      <c r="BB124" s="190"/>
      <c r="BC124" s="190"/>
      <c r="BD124" s="190"/>
      <c r="BE124" s="190"/>
      <c r="BF124" s="190"/>
      <c r="BG124" s="190"/>
      <c r="BH124" s="190"/>
    </row>
    <row r="125" customFormat="false" ht="19.4" hidden="false" customHeight="false" outlineLevel="3" collapsed="false">
      <c r="A125" s="191"/>
      <c r="B125" s="192"/>
      <c r="C125" s="196" t="s">
        <v>278</v>
      </c>
      <c r="D125" s="197"/>
      <c r="E125" s="198" t="n">
        <v>33.66</v>
      </c>
      <c r="F125" s="189"/>
      <c r="G125" s="189"/>
      <c r="H125" s="189"/>
      <c r="I125" s="189"/>
      <c r="J125" s="189"/>
      <c r="K125" s="189"/>
      <c r="L125" s="189"/>
      <c r="M125" s="189"/>
      <c r="N125" s="194"/>
      <c r="O125" s="194"/>
      <c r="P125" s="194"/>
      <c r="Q125" s="194"/>
      <c r="R125" s="189"/>
      <c r="S125" s="189"/>
      <c r="T125" s="189"/>
      <c r="U125" s="189"/>
      <c r="V125" s="189"/>
      <c r="W125" s="189"/>
      <c r="X125" s="189"/>
      <c r="Y125" s="189"/>
      <c r="Z125" s="190"/>
      <c r="AA125" s="190"/>
      <c r="AB125" s="190"/>
      <c r="AC125" s="190"/>
      <c r="AD125" s="190"/>
      <c r="AE125" s="190"/>
      <c r="AF125" s="190"/>
      <c r="AG125" s="190" t="s">
        <v>168</v>
      </c>
      <c r="AH125" s="190" t="n">
        <v>0</v>
      </c>
      <c r="AI125" s="190"/>
      <c r="AJ125" s="190"/>
      <c r="AK125" s="190"/>
      <c r="AL125" s="190"/>
      <c r="AM125" s="190"/>
      <c r="AN125" s="190"/>
      <c r="AO125" s="190"/>
      <c r="AP125" s="190"/>
      <c r="AQ125" s="190"/>
      <c r="AR125" s="190"/>
      <c r="AS125" s="190"/>
      <c r="AT125" s="190"/>
      <c r="AU125" s="190"/>
      <c r="AV125" s="190"/>
      <c r="AW125" s="190"/>
      <c r="AX125" s="190"/>
      <c r="AY125" s="190"/>
      <c r="AZ125" s="190"/>
      <c r="BA125" s="190"/>
      <c r="BB125" s="190"/>
      <c r="BC125" s="190"/>
      <c r="BD125" s="190"/>
      <c r="BE125" s="190"/>
      <c r="BF125" s="190"/>
      <c r="BG125" s="190"/>
      <c r="BH125" s="190"/>
    </row>
    <row r="126" customFormat="false" ht="12.75" hidden="false" customHeight="false" outlineLevel="3" collapsed="false">
      <c r="A126" s="191"/>
      <c r="B126" s="192"/>
      <c r="C126" s="196" t="s">
        <v>279</v>
      </c>
      <c r="D126" s="197"/>
      <c r="E126" s="198" t="n">
        <v>23.47</v>
      </c>
      <c r="F126" s="189"/>
      <c r="G126" s="189"/>
      <c r="H126" s="189"/>
      <c r="I126" s="189"/>
      <c r="J126" s="189"/>
      <c r="K126" s="189"/>
      <c r="L126" s="189"/>
      <c r="M126" s="189"/>
      <c r="N126" s="194"/>
      <c r="O126" s="194"/>
      <c r="P126" s="194"/>
      <c r="Q126" s="194"/>
      <c r="R126" s="189"/>
      <c r="S126" s="189"/>
      <c r="T126" s="189"/>
      <c r="U126" s="189"/>
      <c r="V126" s="189"/>
      <c r="W126" s="189"/>
      <c r="X126" s="189"/>
      <c r="Y126" s="189"/>
      <c r="Z126" s="190"/>
      <c r="AA126" s="190"/>
      <c r="AB126" s="190"/>
      <c r="AC126" s="190"/>
      <c r="AD126" s="190"/>
      <c r="AE126" s="190"/>
      <c r="AF126" s="190"/>
      <c r="AG126" s="190" t="s">
        <v>168</v>
      </c>
      <c r="AH126" s="190" t="n">
        <v>0</v>
      </c>
      <c r="AI126" s="190"/>
      <c r="AJ126" s="190"/>
      <c r="AK126" s="190"/>
      <c r="AL126" s="190"/>
      <c r="AM126" s="190"/>
      <c r="AN126" s="190"/>
      <c r="AO126" s="190"/>
      <c r="AP126" s="190"/>
      <c r="AQ126" s="190"/>
      <c r="AR126" s="190"/>
      <c r="AS126" s="190"/>
      <c r="AT126" s="190"/>
      <c r="AU126" s="190"/>
      <c r="AV126" s="190"/>
      <c r="AW126" s="190"/>
      <c r="AX126" s="190"/>
      <c r="AY126" s="190"/>
      <c r="AZ126" s="190"/>
      <c r="BA126" s="190"/>
      <c r="BB126" s="190"/>
      <c r="BC126" s="190"/>
      <c r="BD126" s="190"/>
      <c r="BE126" s="190"/>
      <c r="BF126" s="190"/>
      <c r="BG126" s="190"/>
      <c r="BH126" s="190"/>
    </row>
    <row r="127" customFormat="false" ht="12.75" hidden="false" customHeight="false" outlineLevel="1" collapsed="false">
      <c r="A127" s="181" t="n">
        <v>26</v>
      </c>
      <c r="B127" s="182" t="s">
        <v>280</v>
      </c>
      <c r="C127" s="183" t="s">
        <v>281</v>
      </c>
      <c r="D127" s="184" t="s">
        <v>270</v>
      </c>
      <c r="E127" s="185" t="n">
        <v>308.65</v>
      </c>
      <c r="F127" s="186"/>
      <c r="G127" s="187" t="n">
        <f aca="false">ROUND(E127*F127,2)</f>
        <v>0</v>
      </c>
      <c r="H127" s="186"/>
      <c r="I127" s="187" t="n">
        <f aca="false">ROUND(E127*H127,2)</f>
        <v>0</v>
      </c>
      <c r="J127" s="186"/>
      <c r="K127" s="187" t="n">
        <f aca="false">ROUND(E127*J127,2)</f>
        <v>0</v>
      </c>
      <c r="L127" s="187" t="n">
        <v>21</v>
      </c>
      <c r="M127" s="187" t="n">
        <f aca="false">G127*(1+L127/100)</f>
        <v>0</v>
      </c>
      <c r="N127" s="185" t="n">
        <v>0.00176</v>
      </c>
      <c r="O127" s="185" t="n">
        <f aca="false">ROUND(E127*N127,2)</f>
        <v>0.54</v>
      </c>
      <c r="P127" s="185" t="n">
        <v>0</v>
      </c>
      <c r="Q127" s="185" t="n">
        <f aca="false">ROUND(E127*P127,2)</f>
        <v>0</v>
      </c>
      <c r="R127" s="187"/>
      <c r="S127" s="187" t="s">
        <v>171</v>
      </c>
      <c r="T127" s="188" t="s">
        <v>171</v>
      </c>
      <c r="U127" s="189" t="n">
        <v>0.01</v>
      </c>
      <c r="V127" s="189" t="n">
        <f aca="false">ROUND(E127*U127,2)</f>
        <v>3.09</v>
      </c>
      <c r="W127" s="189"/>
      <c r="X127" s="189" t="s">
        <v>161</v>
      </c>
      <c r="Y127" s="189" t="s">
        <v>206</v>
      </c>
      <c r="Z127" s="190"/>
      <c r="AA127" s="190"/>
      <c r="AB127" s="190"/>
      <c r="AC127" s="190"/>
      <c r="AD127" s="190"/>
      <c r="AE127" s="190"/>
      <c r="AF127" s="190"/>
      <c r="AG127" s="190" t="s">
        <v>163</v>
      </c>
      <c r="AH127" s="190"/>
      <c r="AI127" s="190"/>
      <c r="AJ127" s="190"/>
      <c r="AK127" s="190"/>
      <c r="AL127" s="190"/>
      <c r="AM127" s="190"/>
      <c r="AN127" s="190"/>
      <c r="AO127" s="190"/>
      <c r="AP127" s="190"/>
      <c r="AQ127" s="190"/>
      <c r="AR127" s="190"/>
      <c r="AS127" s="190"/>
      <c r="AT127" s="190"/>
      <c r="AU127" s="190"/>
      <c r="AV127" s="190"/>
      <c r="AW127" s="190"/>
      <c r="AX127" s="190"/>
      <c r="AY127" s="190"/>
      <c r="AZ127" s="190"/>
      <c r="BA127" s="190"/>
      <c r="BB127" s="190"/>
      <c r="BC127" s="190"/>
      <c r="BD127" s="190"/>
      <c r="BE127" s="190"/>
      <c r="BF127" s="190"/>
      <c r="BG127" s="190"/>
      <c r="BH127" s="190"/>
    </row>
    <row r="128" customFormat="false" ht="12.75" hidden="false" customHeight="false" outlineLevel="2" collapsed="false">
      <c r="A128" s="191"/>
      <c r="B128" s="192"/>
      <c r="C128" s="196" t="s">
        <v>282</v>
      </c>
      <c r="D128" s="197"/>
      <c r="E128" s="198" t="n">
        <v>61.73</v>
      </c>
      <c r="F128" s="189"/>
      <c r="G128" s="189"/>
      <c r="H128" s="189"/>
      <c r="I128" s="189"/>
      <c r="J128" s="189"/>
      <c r="K128" s="189"/>
      <c r="L128" s="189"/>
      <c r="M128" s="189"/>
      <c r="N128" s="194"/>
      <c r="O128" s="194"/>
      <c r="P128" s="194"/>
      <c r="Q128" s="194"/>
      <c r="R128" s="189"/>
      <c r="S128" s="189"/>
      <c r="T128" s="189"/>
      <c r="U128" s="189"/>
      <c r="V128" s="189"/>
      <c r="W128" s="189"/>
      <c r="X128" s="189"/>
      <c r="Y128" s="189"/>
      <c r="Z128" s="190"/>
      <c r="AA128" s="190"/>
      <c r="AB128" s="190"/>
      <c r="AC128" s="190"/>
      <c r="AD128" s="190"/>
      <c r="AE128" s="190"/>
      <c r="AF128" s="190"/>
      <c r="AG128" s="190" t="s">
        <v>168</v>
      </c>
      <c r="AH128" s="190" t="n">
        <v>5</v>
      </c>
      <c r="AI128" s="190"/>
      <c r="AJ128" s="190"/>
      <c r="AK128" s="190"/>
      <c r="AL128" s="190"/>
      <c r="AM128" s="190"/>
      <c r="AN128" s="190"/>
      <c r="AO128" s="190"/>
      <c r="AP128" s="190"/>
      <c r="AQ128" s="190"/>
      <c r="AR128" s="190"/>
      <c r="AS128" s="190"/>
      <c r="AT128" s="190"/>
      <c r="AU128" s="190"/>
      <c r="AV128" s="190"/>
      <c r="AW128" s="190"/>
      <c r="AX128" s="190"/>
      <c r="AY128" s="190"/>
      <c r="AZ128" s="190"/>
      <c r="BA128" s="190"/>
      <c r="BB128" s="190"/>
      <c r="BC128" s="190"/>
      <c r="BD128" s="190"/>
      <c r="BE128" s="190"/>
      <c r="BF128" s="190"/>
      <c r="BG128" s="190"/>
      <c r="BH128" s="190"/>
    </row>
    <row r="129" customFormat="false" ht="12.75" hidden="false" customHeight="false" outlineLevel="3" collapsed="false">
      <c r="A129" s="191"/>
      <c r="B129" s="192"/>
      <c r="C129" s="196" t="s">
        <v>283</v>
      </c>
      <c r="D129" s="197"/>
      <c r="E129" s="198" t="n">
        <v>246.92</v>
      </c>
      <c r="F129" s="189"/>
      <c r="G129" s="189"/>
      <c r="H129" s="189"/>
      <c r="I129" s="189"/>
      <c r="J129" s="189"/>
      <c r="K129" s="189"/>
      <c r="L129" s="189"/>
      <c r="M129" s="189"/>
      <c r="N129" s="194"/>
      <c r="O129" s="194"/>
      <c r="P129" s="194"/>
      <c r="Q129" s="194"/>
      <c r="R129" s="189"/>
      <c r="S129" s="189"/>
      <c r="T129" s="189"/>
      <c r="U129" s="189"/>
      <c r="V129" s="189"/>
      <c r="W129" s="189"/>
      <c r="X129" s="189"/>
      <c r="Y129" s="189"/>
      <c r="Z129" s="190"/>
      <c r="AA129" s="190"/>
      <c r="AB129" s="190"/>
      <c r="AC129" s="190"/>
      <c r="AD129" s="190"/>
      <c r="AE129" s="190"/>
      <c r="AF129" s="190"/>
      <c r="AG129" s="190" t="s">
        <v>168</v>
      </c>
      <c r="AH129" s="190" t="n">
        <v>0</v>
      </c>
      <c r="AI129" s="190"/>
      <c r="AJ129" s="190"/>
      <c r="AK129" s="190"/>
      <c r="AL129" s="190"/>
      <c r="AM129" s="190"/>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row>
    <row r="130" customFormat="false" ht="12.75" hidden="false" customHeight="false" outlineLevel="1" collapsed="false">
      <c r="A130" s="181" t="n">
        <v>27</v>
      </c>
      <c r="B130" s="182" t="s">
        <v>284</v>
      </c>
      <c r="C130" s="183" t="s">
        <v>285</v>
      </c>
      <c r="D130" s="184" t="s">
        <v>270</v>
      </c>
      <c r="E130" s="185" t="n">
        <v>403</v>
      </c>
      <c r="F130" s="186"/>
      <c r="G130" s="187" t="n">
        <f aca="false">ROUND(E130*F130,2)</f>
        <v>0</v>
      </c>
      <c r="H130" s="186"/>
      <c r="I130" s="187" t="n">
        <f aca="false">ROUND(E130*H130,2)</f>
        <v>0</v>
      </c>
      <c r="J130" s="186"/>
      <c r="K130" s="187" t="n">
        <f aca="false">ROUND(E130*J130,2)</f>
        <v>0</v>
      </c>
      <c r="L130" s="187" t="n">
        <v>21</v>
      </c>
      <c r="M130" s="187" t="n">
        <f aca="false">G130*(1+L130/100)</f>
        <v>0</v>
      </c>
      <c r="N130" s="185" t="n">
        <v>0.00225</v>
      </c>
      <c r="O130" s="185" t="n">
        <f aca="false">ROUND(E130*N130,2)</f>
        <v>0.91</v>
      </c>
      <c r="P130" s="185" t="n">
        <v>0</v>
      </c>
      <c r="Q130" s="185" t="n">
        <f aca="false">ROUND(E130*P130,2)</f>
        <v>0</v>
      </c>
      <c r="R130" s="187"/>
      <c r="S130" s="187" t="s">
        <v>171</v>
      </c>
      <c r="T130" s="188" t="s">
        <v>171</v>
      </c>
      <c r="U130" s="189" t="n">
        <v>0.01</v>
      </c>
      <c r="V130" s="189" t="n">
        <f aca="false">ROUND(E130*U130,2)</f>
        <v>4.03</v>
      </c>
      <c r="W130" s="189"/>
      <c r="X130" s="189" t="s">
        <v>161</v>
      </c>
      <c r="Y130" s="189" t="s">
        <v>206</v>
      </c>
      <c r="Z130" s="190"/>
      <c r="AA130" s="190"/>
      <c r="AB130" s="190"/>
      <c r="AC130" s="190"/>
      <c r="AD130" s="190"/>
      <c r="AE130" s="190"/>
      <c r="AF130" s="190"/>
      <c r="AG130" s="190" t="s">
        <v>163</v>
      </c>
      <c r="AH130" s="190"/>
      <c r="AI130" s="190"/>
      <c r="AJ130" s="190"/>
      <c r="AK130" s="190"/>
      <c r="AL130" s="190"/>
      <c r="AM130" s="190"/>
      <c r="AN130" s="190"/>
      <c r="AO130" s="190"/>
      <c r="AP130" s="190"/>
      <c r="AQ130" s="190"/>
      <c r="AR130" s="190"/>
      <c r="AS130" s="190"/>
      <c r="AT130" s="190"/>
      <c r="AU130" s="190"/>
      <c r="AV130" s="190"/>
      <c r="AW130" s="190"/>
      <c r="AX130" s="190"/>
      <c r="AY130" s="190"/>
      <c r="AZ130" s="190"/>
      <c r="BA130" s="190"/>
      <c r="BB130" s="190"/>
      <c r="BC130" s="190"/>
      <c r="BD130" s="190"/>
      <c r="BE130" s="190"/>
      <c r="BF130" s="190"/>
      <c r="BG130" s="190"/>
      <c r="BH130" s="190"/>
    </row>
    <row r="131" customFormat="false" ht="12.75" hidden="false" customHeight="false" outlineLevel="2" collapsed="false">
      <c r="A131" s="191"/>
      <c r="B131" s="192"/>
      <c r="C131" s="196" t="s">
        <v>286</v>
      </c>
      <c r="D131" s="197"/>
      <c r="E131" s="198" t="n">
        <v>80.6</v>
      </c>
      <c r="F131" s="189"/>
      <c r="G131" s="189"/>
      <c r="H131" s="189"/>
      <c r="I131" s="189"/>
      <c r="J131" s="189"/>
      <c r="K131" s="189"/>
      <c r="L131" s="189"/>
      <c r="M131" s="189"/>
      <c r="N131" s="194"/>
      <c r="O131" s="194"/>
      <c r="P131" s="194"/>
      <c r="Q131" s="194"/>
      <c r="R131" s="189"/>
      <c r="S131" s="189"/>
      <c r="T131" s="189"/>
      <c r="U131" s="189"/>
      <c r="V131" s="189"/>
      <c r="W131" s="189"/>
      <c r="X131" s="189"/>
      <c r="Y131" s="189"/>
      <c r="Z131" s="190"/>
      <c r="AA131" s="190"/>
      <c r="AB131" s="190"/>
      <c r="AC131" s="190"/>
      <c r="AD131" s="190"/>
      <c r="AE131" s="190"/>
      <c r="AF131" s="190"/>
      <c r="AG131" s="190" t="s">
        <v>168</v>
      </c>
      <c r="AH131" s="190" t="n">
        <v>5</v>
      </c>
      <c r="AI131" s="190"/>
      <c r="AJ131" s="190"/>
      <c r="AK131" s="190"/>
      <c r="AL131" s="190"/>
      <c r="AM131" s="190"/>
      <c r="AN131" s="190"/>
      <c r="AO131" s="190"/>
      <c r="AP131" s="190"/>
      <c r="AQ131" s="190"/>
      <c r="AR131" s="190"/>
      <c r="AS131" s="190"/>
      <c r="AT131" s="190"/>
      <c r="AU131" s="190"/>
      <c r="AV131" s="190"/>
      <c r="AW131" s="190"/>
      <c r="AX131" s="190"/>
      <c r="AY131" s="190"/>
      <c r="AZ131" s="190"/>
      <c r="BA131" s="190"/>
      <c r="BB131" s="190"/>
      <c r="BC131" s="190"/>
      <c r="BD131" s="190"/>
      <c r="BE131" s="190"/>
      <c r="BF131" s="190"/>
      <c r="BG131" s="190"/>
      <c r="BH131" s="190"/>
    </row>
    <row r="132" customFormat="false" ht="12.75" hidden="false" customHeight="false" outlineLevel="3" collapsed="false">
      <c r="A132" s="191"/>
      <c r="B132" s="192"/>
      <c r="C132" s="196" t="s">
        <v>287</v>
      </c>
      <c r="D132" s="197"/>
      <c r="E132" s="198" t="n">
        <v>322.4</v>
      </c>
      <c r="F132" s="189"/>
      <c r="G132" s="189"/>
      <c r="H132" s="189"/>
      <c r="I132" s="189"/>
      <c r="J132" s="189"/>
      <c r="K132" s="189"/>
      <c r="L132" s="189"/>
      <c r="M132" s="189"/>
      <c r="N132" s="194"/>
      <c r="O132" s="194"/>
      <c r="P132" s="194"/>
      <c r="Q132" s="194"/>
      <c r="R132" s="189"/>
      <c r="S132" s="189"/>
      <c r="T132" s="189"/>
      <c r="U132" s="189"/>
      <c r="V132" s="189"/>
      <c r="W132" s="189"/>
      <c r="X132" s="189"/>
      <c r="Y132" s="189"/>
      <c r="Z132" s="190"/>
      <c r="AA132" s="190"/>
      <c r="AB132" s="190"/>
      <c r="AC132" s="190"/>
      <c r="AD132" s="190"/>
      <c r="AE132" s="190"/>
      <c r="AF132" s="190"/>
      <c r="AG132" s="190" t="s">
        <v>168</v>
      </c>
      <c r="AH132" s="190" t="n">
        <v>0</v>
      </c>
      <c r="AI132" s="190"/>
      <c r="AJ132" s="190"/>
      <c r="AK132" s="190"/>
      <c r="AL132" s="190"/>
      <c r="AM132" s="190"/>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row>
    <row r="133" customFormat="false" ht="12.75" hidden="false" customHeight="false" outlineLevel="1" collapsed="false">
      <c r="A133" s="181" t="n">
        <v>28</v>
      </c>
      <c r="B133" s="182" t="s">
        <v>288</v>
      </c>
      <c r="C133" s="183" t="s">
        <v>289</v>
      </c>
      <c r="D133" s="184" t="s">
        <v>270</v>
      </c>
      <c r="E133" s="185" t="n">
        <v>61.73</v>
      </c>
      <c r="F133" s="186"/>
      <c r="G133" s="187" t="n">
        <f aca="false">ROUND(E133*F133,2)</f>
        <v>0</v>
      </c>
      <c r="H133" s="186"/>
      <c r="I133" s="187" t="n">
        <f aca="false">ROUND(E133*H133,2)</f>
        <v>0</v>
      </c>
      <c r="J133" s="186"/>
      <c r="K133" s="187" t="n">
        <f aca="false">ROUND(E133*J133,2)</f>
        <v>0</v>
      </c>
      <c r="L133" s="187" t="n">
        <v>21</v>
      </c>
      <c r="M133" s="187" t="n">
        <f aca="false">G133*(1+L133/100)</f>
        <v>0</v>
      </c>
      <c r="N133" s="185" t="n">
        <v>0</v>
      </c>
      <c r="O133" s="185" t="n">
        <f aca="false">ROUND(E133*N133,2)</f>
        <v>0</v>
      </c>
      <c r="P133" s="185" t="n">
        <v>0</v>
      </c>
      <c r="Q133" s="185" t="n">
        <f aca="false">ROUND(E133*P133,2)</f>
        <v>0</v>
      </c>
      <c r="R133" s="187"/>
      <c r="S133" s="187" t="s">
        <v>171</v>
      </c>
      <c r="T133" s="188" t="s">
        <v>171</v>
      </c>
      <c r="U133" s="189" t="n">
        <v>0.13</v>
      </c>
      <c r="V133" s="189" t="n">
        <f aca="false">ROUND(E133*U133,2)</f>
        <v>8.02</v>
      </c>
      <c r="W133" s="189"/>
      <c r="X133" s="189" t="s">
        <v>161</v>
      </c>
      <c r="Y133" s="189" t="s">
        <v>206</v>
      </c>
      <c r="Z133" s="190"/>
      <c r="AA133" s="190"/>
      <c r="AB133" s="190"/>
      <c r="AC133" s="190"/>
      <c r="AD133" s="190"/>
      <c r="AE133" s="190"/>
      <c r="AF133" s="190"/>
      <c r="AG133" s="190" t="s">
        <v>163</v>
      </c>
      <c r="AH133" s="190"/>
      <c r="AI133" s="190"/>
      <c r="AJ133" s="190"/>
      <c r="AK133" s="190"/>
      <c r="AL133" s="190"/>
      <c r="AM133" s="190"/>
      <c r="AN133" s="190"/>
      <c r="AO133" s="190"/>
      <c r="AP133" s="190"/>
      <c r="AQ133" s="190"/>
      <c r="AR133" s="190"/>
      <c r="AS133" s="190"/>
      <c r="AT133" s="190"/>
      <c r="AU133" s="190"/>
      <c r="AV133" s="190"/>
      <c r="AW133" s="190"/>
      <c r="AX133" s="190"/>
      <c r="AY133" s="190"/>
      <c r="AZ133" s="190"/>
      <c r="BA133" s="190"/>
      <c r="BB133" s="190"/>
      <c r="BC133" s="190"/>
      <c r="BD133" s="190"/>
      <c r="BE133" s="190"/>
      <c r="BF133" s="190"/>
      <c r="BG133" s="190"/>
      <c r="BH133" s="190"/>
    </row>
    <row r="134" customFormat="false" ht="12.75" hidden="false" customHeight="false" outlineLevel="2" collapsed="false">
      <c r="A134" s="191"/>
      <c r="B134" s="192"/>
      <c r="C134" s="196" t="s">
        <v>282</v>
      </c>
      <c r="D134" s="197"/>
      <c r="E134" s="198" t="n">
        <v>61.73</v>
      </c>
      <c r="F134" s="189"/>
      <c r="G134" s="189"/>
      <c r="H134" s="189"/>
      <c r="I134" s="189"/>
      <c r="J134" s="189"/>
      <c r="K134" s="189"/>
      <c r="L134" s="189"/>
      <c r="M134" s="189"/>
      <c r="N134" s="194"/>
      <c r="O134" s="194"/>
      <c r="P134" s="194"/>
      <c r="Q134" s="194"/>
      <c r="R134" s="189"/>
      <c r="S134" s="189"/>
      <c r="T134" s="189"/>
      <c r="U134" s="189"/>
      <c r="V134" s="189"/>
      <c r="W134" s="189"/>
      <c r="X134" s="189"/>
      <c r="Y134" s="189"/>
      <c r="Z134" s="190"/>
      <c r="AA134" s="190"/>
      <c r="AB134" s="190"/>
      <c r="AC134" s="190"/>
      <c r="AD134" s="190"/>
      <c r="AE134" s="190"/>
      <c r="AF134" s="190"/>
      <c r="AG134" s="190" t="s">
        <v>168</v>
      </c>
      <c r="AH134" s="190" t="n">
        <v>5</v>
      </c>
      <c r="AI134" s="190"/>
      <c r="AJ134" s="190"/>
      <c r="AK134" s="190"/>
      <c r="AL134" s="190"/>
      <c r="AM134" s="190"/>
      <c r="AN134" s="190"/>
      <c r="AO134" s="190"/>
      <c r="AP134" s="190"/>
      <c r="AQ134" s="190"/>
      <c r="AR134" s="190"/>
      <c r="AS134" s="190"/>
      <c r="AT134" s="190"/>
      <c r="AU134" s="190"/>
      <c r="AV134" s="190"/>
      <c r="AW134" s="190"/>
      <c r="AX134" s="190"/>
      <c r="AY134" s="190"/>
      <c r="AZ134" s="190"/>
      <c r="BA134" s="190"/>
      <c r="BB134" s="190"/>
      <c r="BC134" s="190"/>
      <c r="BD134" s="190"/>
      <c r="BE134" s="190"/>
      <c r="BF134" s="190"/>
      <c r="BG134" s="190"/>
      <c r="BH134" s="190"/>
    </row>
    <row r="135" customFormat="false" ht="12.75" hidden="false" customHeight="false" outlineLevel="1" collapsed="false">
      <c r="A135" s="181" t="n">
        <v>29</v>
      </c>
      <c r="B135" s="182" t="s">
        <v>290</v>
      </c>
      <c r="C135" s="183" t="s">
        <v>291</v>
      </c>
      <c r="D135" s="184" t="s">
        <v>270</v>
      </c>
      <c r="E135" s="185" t="n">
        <v>80.6</v>
      </c>
      <c r="F135" s="186"/>
      <c r="G135" s="187" t="n">
        <f aca="false">ROUND(E135*F135,2)</f>
        <v>0</v>
      </c>
      <c r="H135" s="186"/>
      <c r="I135" s="187" t="n">
        <f aca="false">ROUND(E135*H135,2)</f>
        <v>0</v>
      </c>
      <c r="J135" s="186"/>
      <c r="K135" s="187" t="n">
        <f aca="false">ROUND(E135*J135,2)</f>
        <v>0</v>
      </c>
      <c r="L135" s="187" t="n">
        <v>21</v>
      </c>
      <c r="M135" s="187" t="n">
        <f aca="false">G135*(1+L135/100)</f>
        <v>0</v>
      </c>
      <c r="N135" s="185" t="n">
        <v>0</v>
      </c>
      <c r="O135" s="185" t="n">
        <f aca="false">ROUND(E135*N135,2)</f>
        <v>0</v>
      </c>
      <c r="P135" s="185" t="n">
        <v>0</v>
      </c>
      <c r="Q135" s="185" t="n">
        <f aca="false">ROUND(E135*P135,2)</f>
        <v>0</v>
      </c>
      <c r="R135" s="187"/>
      <c r="S135" s="187" t="s">
        <v>171</v>
      </c>
      <c r="T135" s="188" t="s">
        <v>171</v>
      </c>
      <c r="U135" s="189" t="n">
        <v>0.15</v>
      </c>
      <c r="V135" s="189" t="n">
        <f aca="false">ROUND(E135*U135,2)</f>
        <v>12.09</v>
      </c>
      <c r="W135" s="189"/>
      <c r="X135" s="189" t="s">
        <v>161</v>
      </c>
      <c r="Y135" s="189" t="s">
        <v>206</v>
      </c>
      <c r="Z135" s="190"/>
      <c r="AA135" s="190"/>
      <c r="AB135" s="190"/>
      <c r="AC135" s="190"/>
      <c r="AD135" s="190"/>
      <c r="AE135" s="190"/>
      <c r="AF135" s="190"/>
      <c r="AG135" s="190" t="s">
        <v>163</v>
      </c>
      <c r="AH135" s="190"/>
      <c r="AI135" s="190"/>
      <c r="AJ135" s="190"/>
      <c r="AK135" s="190"/>
      <c r="AL135" s="190"/>
      <c r="AM135" s="190"/>
      <c r="AN135" s="190"/>
      <c r="AO135" s="190"/>
      <c r="AP135" s="190"/>
      <c r="AQ135" s="190"/>
      <c r="AR135" s="190"/>
      <c r="AS135" s="190"/>
      <c r="AT135" s="190"/>
      <c r="AU135" s="190"/>
      <c r="AV135" s="190"/>
      <c r="AW135" s="190"/>
      <c r="AX135" s="190"/>
      <c r="AY135" s="190"/>
      <c r="AZ135" s="190"/>
      <c r="BA135" s="190"/>
      <c r="BB135" s="190"/>
      <c r="BC135" s="190"/>
      <c r="BD135" s="190"/>
      <c r="BE135" s="190"/>
      <c r="BF135" s="190"/>
      <c r="BG135" s="190"/>
      <c r="BH135" s="190"/>
    </row>
    <row r="136" customFormat="false" ht="12.75" hidden="false" customHeight="false" outlineLevel="2" collapsed="false">
      <c r="A136" s="191"/>
      <c r="B136" s="192"/>
      <c r="C136" s="196" t="s">
        <v>286</v>
      </c>
      <c r="D136" s="197"/>
      <c r="E136" s="198" t="n">
        <v>80.6</v>
      </c>
      <c r="F136" s="189"/>
      <c r="G136" s="189"/>
      <c r="H136" s="189"/>
      <c r="I136" s="189"/>
      <c r="J136" s="189"/>
      <c r="K136" s="189"/>
      <c r="L136" s="189"/>
      <c r="M136" s="189"/>
      <c r="N136" s="194"/>
      <c r="O136" s="194"/>
      <c r="P136" s="194"/>
      <c r="Q136" s="194"/>
      <c r="R136" s="189"/>
      <c r="S136" s="189"/>
      <c r="T136" s="189"/>
      <c r="U136" s="189"/>
      <c r="V136" s="189"/>
      <c r="W136" s="189"/>
      <c r="X136" s="189"/>
      <c r="Y136" s="189"/>
      <c r="Z136" s="190"/>
      <c r="AA136" s="190"/>
      <c r="AB136" s="190"/>
      <c r="AC136" s="190"/>
      <c r="AD136" s="190"/>
      <c r="AE136" s="190"/>
      <c r="AF136" s="190"/>
      <c r="AG136" s="190" t="s">
        <v>168</v>
      </c>
      <c r="AH136" s="190" t="n">
        <v>5</v>
      </c>
      <c r="AI136" s="190"/>
      <c r="AJ136" s="190"/>
      <c r="AK136" s="190"/>
      <c r="AL136" s="190"/>
      <c r="AM136" s="190"/>
      <c r="AN136" s="190"/>
      <c r="AO136" s="190"/>
      <c r="AP136" s="190"/>
      <c r="AQ136" s="190"/>
      <c r="AR136" s="190"/>
      <c r="AS136" s="190"/>
      <c r="AT136" s="190"/>
      <c r="AU136" s="190"/>
      <c r="AV136" s="190"/>
      <c r="AW136" s="190"/>
      <c r="AX136" s="190"/>
      <c r="AY136" s="190"/>
      <c r="AZ136" s="190"/>
      <c r="BA136" s="190"/>
      <c r="BB136" s="190"/>
      <c r="BC136" s="190"/>
      <c r="BD136" s="190"/>
      <c r="BE136" s="190"/>
      <c r="BF136" s="190"/>
      <c r="BG136" s="190"/>
      <c r="BH136" s="190"/>
    </row>
    <row r="137" customFormat="false" ht="28.35" hidden="false" customHeight="false" outlineLevel="1" collapsed="false">
      <c r="A137" s="199" t="n">
        <v>30</v>
      </c>
      <c r="B137" s="200" t="s">
        <v>292</v>
      </c>
      <c r="C137" s="201" t="s">
        <v>293</v>
      </c>
      <c r="D137" s="202" t="s">
        <v>294</v>
      </c>
      <c r="E137" s="203" t="n">
        <v>1</v>
      </c>
      <c r="F137" s="204"/>
      <c r="G137" s="205" t="n">
        <f aca="false">ROUND(E137*F137,2)</f>
        <v>0</v>
      </c>
      <c r="H137" s="204"/>
      <c r="I137" s="205" t="n">
        <f aca="false">ROUND(E137*H137,2)</f>
        <v>0</v>
      </c>
      <c r="J137" s="204"/>
      <c r="K137" s="205" t="n">
        <f aca="false">ROUND(E137*J137,2)</f>
        <v>0</v>
      </c>
      <c r="L137" s="205" t="n">
        <v>21</v>
      </c>
      <c r="M137" s="205" t="n">
        <f aca="false">G137*(1+L137/100)</f>
        <v>0</v>
      </c>
      <c r="N137" s="203" t="n">
        <v>0</v>
      </c>
      <c r="O137" s="203" t="n">
        <f aca="false">ROUND(E137*N137,2)</f>
        <v>0</v>
      </c>
      <c r="P137" s="203" t="n">
        <v>0</v>
      </c>
      <c r="Q137" s="203" t="n">
        <f aca="false">ROUND(E137*P137,2)</f>
        <v>0</v>
      </c>
      <c r="R137" s="205"/>
      <c r="S137" s="205" t="s">
        <v>159</v>
      </c>
      <c r="T137" s="206" t="s">
        <v>160</v>
      </c>
      <c r="U137" s="189" t="n">
        <v>0</v>
      </c>
      <c r="V137" s="189" t="n">
        <f aca="false">ROUND(E137*U137,2)</f>
        <v>0</v>
      </c>
      <c r="W137" s="189"/>
      <c r="X137" s="189" t="s">
        <v>161</v>
      </c>
      <c r="Y137" s="189" t="s">
        <v>206</v>
      </c>
      <c r="Z137" s="190"/>
      <c r="AA137" s="190"/>
      <c r="AB137" s="190"/>
      <c r="AC137" s="190"/>
      <c r="AD137" s="190"/>
      <c r="AE137" s="190"/>
      <c r="AF137" s="190"/>
      <c r="AG137" s="190" t="s">
        <v>163</v>
      </c>
      <c r="AH137" s="190"/>
      <c r="AI137" s="190"/>
      <c r="AJ137" s="190"/>
      <c r="AK137" s="190"/>
      <c r="AL137" s="190"/>
      <c r="AM137" s="190"/>
      <c r="AN137" s="190"/>
      <c r="AO137" s="190"/>
      <c r="AP137" s="190"/>
      <c r="AQ137" s="190"/>
      <c r="AR137" s="190"/>
      <c r="AS137" s="190"/>
      <c r="AT137" s="190"/>
      <c r="AU137" s="190"/>
      <c r="AV137" s="190"/>
      <c r="AW137" s="190"/>
      <c r="AX137" s="190"/>
      <c r="AY137" s="190"/>
      <c r="AZ137" s="190"/>
      <c r="BA137" s="190"/>
      <c r="BB137" s="190"/>
      <c r="BC137" s="190"/>
      <c r="BD137" s="190"/>
      <c r="BE137" s="190"/>
      <c r="BF137" s="190"/>
      <c r="BG137" s="190"/>
      <c r="BH137" s="190"/>
    </row>
    <row r="138" customFormat="false" ht="23.85" hidden="false" customHeight="false" outlineLevel="0" collapsed="false">
      <c r="A138" s="173" t="s">
        <v>154</v>
      </c>
      <c r="B138" s="174" t="s">
        <v>109</v>
      </c>
      <c r="C138" s="175" t="s">
        <v>110</v>
      </c>
      <c r="D138" s="176"/>
      <c r="E138" s="177"/>
      <c r="F138" s="178"/>
      <c r="G138" s="178" t="n">
        <f aca="false">SUMIF(AG139:AG175,"&lt;&gt;NOR",G139:G175)</f>
        <v>0</v>
      </c>
      <c r="H138" s="178"/>
      <c r="I138" s="178" t="n">
        <f aca="false">SUM(I139:I175)</f>
        <v>0</v>
      </c>
      <c r="J138" s="178"/>
      <c r="K138" s="178" t="n">
        <f aca="false">SUM(K139:K175)</f>
        <v>0</v>
      </c>
      <c r="L138" s="178"/>
      <c r="M138" s="178" t="n">
        <f aca="false">SUM(M139:M175)</f>
        <v>0</v>
      </c>
      <c r="N138" s="177"/>
      <c r="O138" s="177" t="n">
        <f aca="false">SUM(O139:O175)</f>
        <v>0</v>
      </c>
      <c r="P138" s="177"/>
      <c r="Q138" s="177" t="n">
        <f aca="false">SUM(Q139:Q175)</f>
        <v>0</v>
      </c>
      <c r="R138" s="178"/>
      <c r="S138" s="178"/>
      <c r="T138" s="179"/>
      <c r="U138" s="180"/>
      <c r="V138" s="180" t="n">
        <f aca="false">SUM(V139:V175)</f>
        <v>7.13</v>
      </c>
      <c r="W138" s="180"/>
      <c r="X138" s="180"/>
      <c r="Y138" s="180"/>
      <c r="AG138" s="0" t="s">
        <v>155</v>
      </c>
    </row>
    <row r="139" customFormat="false" ht="12.75" hidden="false" customHeight="false" outlineLevel="1" collapsed="false">
      <c r="A139" s="181" t="n">
        <v>31</v>
      </c>
      <c r="B139" s="182" t="s">
        <v>295</v>
      </c>
      <c r="C139" s="183" t="s">
        <v>296</v>
      </c>
      <c r="D139" s="184" t="s">
        <v>158</v>
      </c>
      <c r="E139" s="185" t="n">
        <v>54.85637</v>
      </c>
      <c r="F139" s="186"/>
      <c r="G139" s="187" t="n">
        <f aca="false">ROUND(E139*F139,2)</f>
        <v>0</v>
      </c>
      <c r="H139" s="186"/>
      <c r="I139" s="187" t="n">
        <f aca="false">ROUND(E139*H139,2)</f>
        <v>0</v>
      </c>
      <c r="J139" s="186"/>
      <c r="K139" s="187" t="n">
        <f aca="false">ROUND(E139*J139,2)</f>
        <v>0</v>
      </c>
      <c r="L139" s="187" t="n">
        <v>21</v>
      </c>
      <c r="M139" s="187" t="n">
        <f aca="false">G139*(1+L139/100)</f>
        <v>0</v>
      </c>
      <c r="N139" s="185" t="n">
        <v>1E-005</v>
      </c>
      <c r="O139" s="185" t="n">
        <f aca="false">ROUND(E139*N139,2)</f>
        <v>0</v>
      </c>
      <c r="P139" s="185" t="n">
        <v>0</v>
      </c>
      <c r="Q139" s="185" t="n">
        <f aca="false">ROUND(E139*P139,2)</f>
        <v>0</v>
      </c>
      <c r="R139" s="187"/>
      <c r="S139" s="187" t="s">
        <v>171</v>
      </c>
      <c r="T139" s="188" t="s">
        <v>171</v>
      </c>
      <c r="U139" s="189" t="n">
        <v>0.13</v>
      </c>
      <c r="V139" s="189" t="n">
        <f aca="false">ROUND(E139*U139,2)</f>
        <v>7.13</v>
      </c>
      <c r="W139" s="189"/>
      <c r="X139" s="189" t="s">
        <v>161</v>
      </c>
      <c r="Y139" s="189" t="s">
        <v>172</v>
      </c>
      <c r="Z139" s="190"/>
      <c r="AA139" s="190"/>
      <c r="AB139" s="190"/>
      <c r="AC139" s="190"/>
      <c r="AD139" s="190"/>
      <c r="AE139" s="190"/>
      <c r="AF139" s="190"/>
      <c r="AG139" s="190" t="s">
        <v>163</v>
      </c>
      <c r="AH139" s="190"/>
      <c r="AI139" s="190"/>
      <c r="AJ139" s="190"/>
      <c r="AK139" s="190"/>
      <c r="AL139" s="190"/>
      <c r="AM139" s="190"/>
      <c r="AN139" s="190"/>
      <c r="AO139" s="190"/>
      <c r="AP139" s="190"/>
      <c r="AQ139" s="190"/>
      <c r="AR139" s="190"/>
      <c r="AS139" s="190"/>
      <c r="AT139" s="190"/>
      <c r="AU139" s="190"/>
      <c r="AV139" s="190"/>
      <c r="AW139" s="190"/>
      <c r="AX139" s="190"/>
      <c r="AY139" s="190"/>
      <c r="AZ139" s="190"/>
      <c r="BA139" s="190"/>
      <c r="BB139" s="190"/>
      <c r="BC139" s="190"/>
      <c r="BD139" s="190"/>
      <c r="BE139" s="190"/>
      <c r="BF139" s="190"/>
      <c r="BG139" s="190"/>
      <c r="BH139" s="190"/>
    </row>
    <row r="140" customFormat="false" ht="12.75" hidden="false" customHeight="false" outlineLevel="2" collapsed="false">
      <c r="A140" s="191"/>
      <c r="B140" s="192"/>
      <c r="C140" s="196" t="s">
        <v>173</v>
      </c>
      <c r="D140" s="197"/>
      <c r="E140" s="198"/>
      <c r="F140" s="189"/>
      <c r="G140" s="189"/>
      <c r="H140" s="189"/>
      <c r="I140" s="189"/>
      <c r="J140" s="189"/>
      <c r="K140" s="189"/>
      <c r="L140" s="189"/>
      <c r="M140" s="189"/>
      <c r="N140" s="194"/>
      <c r="O140" s="194"/>
      <c r="P140" s="194"/>
      <c r="Q140" s="194"/>
      <c r="R140" s="189"/>
      <c r="S140" s="189"/>
      <c r="T140" s="189"/>
      <c r="U140" s="189"/>
      <c r="V140" s="189"/>
      <c r="W140" s="189"/>
      <c r="X140" s="189"/>
      <c r="Y140" s="189"/>
      <c r="Z140" s="190"/>
      <c r="AA140" s="190"/>
      <c r="AB140" s="190"/>
      <c r="AC140" s="190"/>
      <c r="AD140" s="190"/>
      <c r="AE140" s="190"/>
      <c r="AF140" s="190"/>
      <c r="AG140" s="190" t="s">
        <v>168</v>
      </c>
      <c r="AH140" s="190" t="n">
        <v>0</v>
      </c>
      <c r="AI140" s="190"/>
      <c r="AJ140" s="190"/>
      <c r="AK140" s="190"/>
      <c r="AL140" s="190"/>
      <c r="AM140" s="190"/>
      <c r="AN140" s="190"/>
      <c r="AO140" s="190"/>
      <c r="AP140" s="190"/>
      <c r="AQ140" s="190"/>
      <c r="AR140" s="190"/>
      <c r="AS140" s="190"/>
      <c r="AT140" s="190"/>
      <c r="AU140" s="190"/>
      <c r="AV140" s="190"/>
      <c r="AW140" s="190"/>
      <c r="AX140" s="190"/>
      <c r="AY140" s="190"/>
      <c r="AZ140" s="190"/>
      <c r="BA140" s="190"/>
      <c r="BB140" s="190"/>
      <c r="BC140" s="190"/>
      <c r="BD140" s="190"/>
      <c r="BE140" s="190"/>
      <c r="BF140" s="190"/>
      <c r="BG140" s="190"/>
      <c r="BH140" s="190"/>
    </row>
    <row r="141" customFormat="false" ht="12.75" hidden="false" customHeight="false" outlineLevel="3" collapsed="false">
      <c r="A141" s="191"/>
      <c r="B141" s="192"/>
      <c r="C141" s="196" t="s">
        <v>174</v>
      </c>
      <c r="D141" s="197"/>
      <c r="E141" s="198" t="n">
        <v>24.84</v>
      </c>
      <c r="F141" s="189"/>
      <c r="G141" s="189"/>
      <c r="H141" s="189"/>
      <c r="I141" s="189"/>
      <c r="J141" s="189"/>
      <c r="K141" s="189"/>
      <c r="L141" s="189"/>
      <c r="M141" s="189"/>
      <c r="N141" s="194"/>
      <c r="O141" s="194"/>
      <c r="P141" s="194"/>
      <c r="Q141" s="194"/>
      <c r="R141" s="189"/>
      <c r="S141" s="189"/>
      <c r="T141" s="189"/>
      <c r="U141" s="189"/>
      <c r="V141" s="189"/>
      <c r="W141" s="189"/>
      <c r="X141" s="189"/>
      <c r="Y141" s="189"/>
      <c r="Z141" s="190"/>
      <c r="AA141" s="190"/>
      <c r="AB141" s="190"/>
      <c r="AC141" s="190"/>
      <c r="AD141" s="190"/>
      <c r="AE141" s="190"/>
      <c r="AF141" s="190"/>
      <c r="AG141" s="190" t="s">
        <v>168</v>
      </c>
      <c r="AH141" s="190" t="n">
        <v>0</v>
      </c>
      <c r="AI141" s="190"/>
      <c r="AJ141" s="190"/>
      <c r="AK141" s="190"/>
      <c r="AL141" s="190"/>
      <c r="AM141" s="190"/>
      <c r="AN141" s="190"/>
      <c r="AO141" s="190"/>
      <c r="AP141" s="190"/>
      <c r="AQ141" s="190"/>
      <c r="AR141" s="190"/>
      <c r="AS141" s="190"/>
      <c r="AT141" s="190"/>
      <c r="AU141" s="190"/>
      <c r="AV141" s="190"/>
      <c r="AW141" s="190"/>
      <c r="AX141" s="190"/>
      <c r="AY141" s="190"/>
      <c r="AZ141" s="190"/>
      <c r="BA141" s="190"/>
      <c r="BB141" s="190"/>
      <c r="BC141" s="190"/>
      <c r="BD141" s="190"/>
      <c r="BE141" s="190"/>
      <c r="BF141" s="190"/>
      <c r="BG141" s="190"/>
      <c r="BH141" s="190"/>
    </row>
    <row r="142" customFormat="false" ht="12.75" hidden="false" customHeight="false" outlineLevel="3" collapsed="false">
      <c r="A142" s="191"/>
      <c r="B142" s="192"/>
      <c r="C142" s="196" t="s">
        <v>297</v>
      </c>
      <c r="D142" s="197"/>
      <c r="E142" s="198" t="n">
        <v>12.56637</v>
      </c>
      <c r="F142" s="189"/>
      <c r="G142" s="189"/>
      <c r="H142" s="189"/>
      <c r="I142" s="189"/>
      <c r="J142" s="189"/>
      <c r="K142" s="189"/>
      <c r="L142" s="189"/>
      <c r="M142" s="189"/>
      <c r="N142" s="194"/>
      <c r="O142" s="194"/>
      <c r="P142" s="194"/>
      <c r="Q142" s="194"/>
      <c r="R142" s="189"/>
      <c r="S142" s="189"/>
      <c r="T142" s="189"/>
      <c r="U142" s="189"/>
      <c r="V142" s="189"/>
      <c r="W142" s="189"/>
      <c r="X142" s="189"/>
      <c r="Y142" s="189"/>
      <c r="Z142" s="190"/>
      <c r="AA142" s="190"/>
      <c r="AB142" s="190"/>
      <c r="AC142" s="190"/>
      <c r="AD142" s="190"/>
      <c r="AE142" s="190"/>
      <c r="AF142" s="190"/>
      <c r="AG142" s="190" t="s">
        <v>168</v>
      </c>
      <c r="AH142" s="190" t="n">
        <v>0</v>
      </c>
      <c r="AI142" s="190"/>
      <c r="AJ142" s="190"/>
      <c r="AK142" s="190"/>
      <c r="AL142" s="190"/>
      <c r="AM142" s="190"/>
      <c r="AN142" s="190"/>
      <c r="AO142" s="190"/>
      <c r="AP142" s="190"/>
      <c r="AQ142" s="190"/>
      <c r="AR142" s="190"/>
      <c r="AS142" s="190"/>
      <c r="AT142" s="190"/>
      <c r="AU142" s="190"/>
      <c r="AV142" s="190"/>
      <c r="AW142" s="190"/>
      <c r="AX142" s="190"/>
      <c r="AY142" s="190"/>
      <c r="AZ142" s="190"/>
      <c r="BA142" s="190"/>
      <c r="BB142" s="190"/>
      <c r="BC142" s="190"/>
      <c r="BD142" s="190"/>
      <c r="BE142" s="190"/>
      <c r="BF142" s="190"/>
      <c r="BG142" s="190"/>
      <c r="BH142" s="190"/>
    </row>
    <row r="143" customFormat="false" ht="12.75" hidden="false" customHeight="false" outlineLevel="3" collapsed="false">
      <c r="A143" s="191"/>
      <c r="B143" s="192"/>
      <c r="C143" s="196" t="s">
        <v>176</v>
      </c>
      <c r="D143" s="197"/>
      <c r="E143" s="198" t="n">
        <v>7.6</v>
      </c>
      <c r="F143" s="189"/>
      <c r="G143" s="189"/>
      <c r="H143" s="189"/>
      <c r="I143" s="189"/>
      <c r="J143" s="189"/>
      <c r="K143" s="189"/>
      <c r="L143" s="189"/>
      <c r="M143" s="189"/>
      <c r="N143" s="194"/>
      <c r="O143" s="194"/>
      <c r="P143" s="194"/>
      <c r="Q143" s="194"/>
      <c r="R143" s="189"/>
      <c r="S143" s="189"/>
      <c r="T143" s="189"/>
      <c r="U143" s="189"/>
      <c r="V143" s="189"/>
      <c r="W143" s="189"/>
      <c r="X143" s="189"/>
      <c r="Y143" s="189"/>
      <c r="Z143" s="190"/>
      <c r="AA143" s="190"/>
      <c r="AB143" s="190"/>
      <c r="AC143" s="190"/>
      <c r="AD143" s="190"/>
      <c r="AE143" s="190"/>
      <c r="AF143" s="190"/>
      <c r="AG143" s="190" t="s">
        <v>168</v>
      </c>
      <c r="AH143" s="190" t="n">
        <v>0</v>
      </c>
      <c r="AI143" s="190"/>
      <c r="AJ143" s="190"/>
      <c r="AK143" s="190"/>
      <c r="AL143" s="190"/>
      <c r="AM143" s="190"/>
      <c r="AN143" s="190"/>
      <c r="AO143" s="190"/>
      <c r="AP143" s="190"/>
      <c r="AQ143" s="190"/>
      <c r="AR143" s="190"/>
      <c r="AS143" s="190"/>
      <c r="AT143" s="190"/>
      <c r="AU143" s="190"/>
      <c r="AV143" s="190"/>
      <c r="AW143" s="190"/>
      <c r="AX143" s="190"/>
      <c r="AY143" s="190"/>
      <c r="AZ143" s="190"/>
      <c r="BA143" s="190"/>
      <c r="BB143" s="190"/>
      <c r="BC143" s="190"/>
      <c r="BD143" s="190"/>
      <c r="BE143" s="190"/>
      <c r="BF143" s="190"/>
      <c r="BG143" s="190"/>
      <c r="BH143" s="190"/>
    </row>
    <row r="144" customFormat="false" ht="12.75" hidden="false" customHeight="false" outlineLevel="3" collapsed="false">
      <c r="A144" s="191"/>
      <c r="B144" s="192"/>
      <c r="C144" s="196" t="s">
        <v>182</v>
      </c>
      <c r="D144" s="197"/>
      <c r="E144" s="198" t="n">
        <v>9.25</v>
      </c>
      <c r="F144" s="189"/>
      <c r="G144" s="189"/>
      <c r="H144" s="189"/>
      <c r="I144" s="189"/>
      <c r="J144" s="189"/>
      <c r="K144" s="189"/>
      <c r="L144" s="189"/>
      <c r="M144" s="189"/>
      <c r="N144" s="194"/>
      <c r="O144" s="194"/>
      <c r="P144" s="194"/>
      <c r="Q144" s="194"/>
      <c r="R144" s="189"/>
      <c r="S144" s="189"/>
      <c r="T144" s="189"/>
      <c r="U144" s="189"/>
      <c r="V144" s="189"/>
      <c r="W144" s="189"/>
      <c r="X144" s="189"/>
      <c r="Y144" s="189"/>
      <c r="Z144" s="190"/>
      <c r="AA144" s="190"/>
      <c r="AB144" s="190"/>
      <c r="AC144" s="190"/>
      <c r="AD144" s="190"/>
      <c r="AE144" s="190"/>
      <c r="AF144" s="190"/>
      <c r="AG144" s="190" t="s">
        <v>168</v>
      </c>
      <c r="AH144" s="190" t="n">
        <v>0</v>
      </c>
      <c r="AI144" s="190"/>
      <c r="AJ144" s="190"/>
      <c r="AK144" s="190"/>
      <c r="AL144" s="190"/>
      <c r="AM144" s="190"/>
      <c r="AN144" s="190"/>
      <c r="AO144" s="190"/>
      <c r="AP144" s="190"/>
      <c r="AQ144" s="190"/>
      <c r="AR144" s="190"/>
      <c r="AS144" s="190"/>
      <c r="AT144" s="190"/>
      <c r="AU144" s="190"/>
      <c r="AV144" s="190"/>
      <c r="AW144" s="190"/>
      <c r="AX144" s="190"/>
      <c r="AY144" s="190"/>
      <c r="AZ144" s="190"/>
      <c r="BA144" s="190"/>
      <c r="BB144" s="190"/>
      <c r="BC144" s="190"/>
      <c r="BD144" s="190"/>
      <c r="BE144" s="190"/>
      <c r="BF144" s="190"/>
      <c r="BG144" s="190"/>
      <c r="BH144" s="190"/>
    </row>
    <row r="145" customFormat="false" ht="12.75" hidden="false" customHeight="false" outlineLevel="3" collapsed="false">
      <c r="A145" s="191"/>
      <c r="B145" s="192"/>
      <c r="C145" s="196" t="s">
        <v>183</v>
      </c>
      <c r="D145" s="197"/>
      <c r="E145" s="198" t="n">
        <v>0.6</v>
      </c>
      <c r="F145" s="189"/>
      <c r="G145" s="189"/>
      <c r="H145" s="189"/>
      <c r="I145" s="189"/>
      <c r="J145" s="189"/>
      <c r="K145" s="189"/>
      <c r="L145" s="189"/>
      <c r="M145" s="189"/>
      <c r="N145" s="194"/>
      <c r="O145" s="194"/>
      <c r="P145" s="194"/>
      <c r="Q145" s="194"/>
      <c r="R145" s="189"/>
      <c r="S145" s="189"/>
      <c r="T145" s="189"/>
      <c r="U145" s="189"/>
      <c r="V145" s="189"/>
      <c r="W145" s="189"/>
      <c r="X145" s="189"/>
      <c r="Y145" s="189"/>
      <c r="Z145" s="190"/>
      <c r="AA145" s="190"/>
      <c r="AB145" s="190"/>
      <c r="AC145" s="190"/>
      <c r="AD145" s="190"/>
      <c r="AE145" s="190"/>
      <c r="AF145" s="190"/>
      <c r="AG145" s="190" t="s">
        <v>168</v>
      </c>
      <c r="AH145" s="190" t="n">
        <v>0</v>
      </c>
      <c r="AI145" s="190"/>
      <c r="AJ145" s="190"/>
      <c r="AK145" s="190"/>
      <c r="AL145" s="190"/>
      <c r="AM145" s="190"/>
      <c r="AN145" s="190"/>
      <c r="AO145" s="190"/>
      <c r="AP145" s="190"/>
      <c r="AQ145" s="190"/>
      <c r="AR145" s="190"/>
      <c r="AS145" s="190"/>
      <c r="AT145" s="190"/>
      <c r="AU145" s="190"/>
      <c r="AV145" s="190"/>
      <c r="AW145" s="190"/>
      <c r="AX145" s="190"/>
      <c r="AY145" s="190"/>
      <c r="AZ145" s="190"/>
      <c r="BA145" s="190"/>
      <c r="BB145" s="190"/>
      <c r="BC145" s="190"/>
      <c r="BD145" s="190"/>
      <c r="BE145" s="190"/>
      <c r="BF145" s="190"/>
      <c r="BG145" s="190"/>
      <c r="BH145" s="190"/>
    </row>
    <row r="146" customFormat="false" ht="19.4" hidden="false" customHeight="false" outlineLevel="1" collapsed="false">
      <c r="A146" s="181" t="n">
        <v>32</v>
      </c>
      <c r="B146" s="182" t="s">
        <v>298</v>
      </c>
      <c r="C146" s="183" t="s">
        <v>299</v>
      </c>
      <c r="D146" s="184" t="s">
        <v>158</v>
      </c>
      <c r="E146" s="185" t="n">
        <v>464.7</v>
      </c>
      <c r="F146" s="186"/>
      <c r="G146" s="187" t="n">
        <f aca="false">ROUND(E146*F146,2)</f>
        <v>0</v>
      </c>
      <c r="H146" s="186"/>
      <c r="I146" s="187" t="n">
        <f aca="false">ROUND(E146*H146,2)</f>
        <v>0</v>
      </c>
      <c r="J146" s="186"/>
      <c r="K146" s="187" t="n">
        <f aca="false">ROUND(E146*J146,2)</f>
        <v>0</v>
      </c>
      <c r="L146" s="187" t="n">
        <v>21</v>
      </c>
      <c r="M146" s="187" t="n">
        <f aca="false">G146*(1+L146/100)</f>
        <v>0</v>
      </c>
      <c r="N146" s="185" t="n">
        <v>0</v>
      </c>
      <c r="O146" s="185" t="n">
        <f aca="false">ROUND(E146*N146,2)</f>
        <v>0</v>
      </c>
      <c r="P146" s="185" t="n">
        <v>0</v>
      </c>
      <c r="Q146" s="185" t="n">
        <f aca="false">ROUND(E146*P146,2)</f>
        <v>0</v>
      </c>
      <c r="R146" s="187"/>
      <c r="S146" s="187" t="s">
        <v>159</v>
      </c>
      <c r="T146" s="188" t="s">
        <v>160</v>
      </c>
      <c r="U146" s="189" t="n">
        <v>0</v>
      </c>
      <c r="V146" s="189" t="n">
        <f aca="false">ROUND(E146*U146,2)</f>
        <v>0</v>
      </c>
      <c r="W146" s="189"/>
      <c r="X146" s="189" t="s">
        <v>161</v>
      </c>
      <c r="Y146" s="189" t="s">
        <v>162</v>
      </c>
      <c r="Z146" s="190"/>
      <c r="AA146" s="190"/>
      <c r="AB146" s="190"/>
      <c r="AC146" s="190"/>
      <c r="AD146" s="190"/>
      <c r="AE146" s="190"/>
      <c r="AF146" s="190"/>
      <c r="AG146" s="190" t="s">
        <v>163</v>
      </c>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c r="BB146" s="190"/>
      <c r="BC146" s="190"/>
      <c r="BD146" s="190"/>
      <c r="BE146" s="190"/>
      <c r="BF146" s="190"/>
      <c r="BG146" s="190"/>
      <c r="BH146" s="190"/>
    </row>
    <row r="147" customFormat="false" ht="12.75" hidden="false" customHeight="false" outlineLevel="2" collapsed="false">
      <c r="A147" s="191"/>
      <c r="B147" s="192"/>
      <c r="C147" s="196" t="s">
        <v>195</v>
      </c>
      <c r="D147" s="197"/>
      <c r="E147" s="198" t="n">
        <v>208.2</v>
      </c>
      <c r="F147" s="189"/>
      <c r="G147" s="189"/>
      <c r="H147" s="189"/>
      <c r="I147" s="189"/>
      <c r="J147" s="189"/>
      <c r="K147" s="189"/>
      <c r="L147" s="189"/>
      <c r="M147" s="189"/>
      <c r="N147" s="194"/>
      <c r="O147" s="194"/>
      <c r="P147" s="194"/>
      <c r="Q147" s="194"/>
      <c r="R147" s="189"/>
      <c r="S147" s="189"/>
      <c r="T147" s="189"/>
      <c r="U147" s="189"/>
      <c r="V147" s="189"/>
      <c r="W147" s="189"/>
      <c r="X147" s="189"/>
      <c r="Y147" s="189"/>
      <c r="Z147" s="190"/>
      <c r="AA147" s="190"/>
      <c r="AB147" s="190"/>
      <c r="AC147" s="190"/>
      <c r="AD147" s="190"/>
      <c r="AE147" s="190"/>
      <c r="AF147" s="190"/>
      <c r="AG147" s="190" t="s">
        <v>168</v>
      </c>
      <c r="AH147" s="190" t="n">
        <v>0</v>
      </c>
      <c r="AI147" s="190"/>
      <c r="AJ147" s="190"/>
      <c r="AK147" s="190"/>
      <c r="AL147" s="190"/>
      <c r="AM147" s="190"/>
      <c r="AN147" s="190"/>
      <c r="AO147" s="190"/>
      <c r="AP147" s="190"/>
      <c r="AQ147" s="190"/>
      <c r="AR147" s="190"/>
      <c r="AS147" s="190"/>
      <c r="AT147" s="190"/>
      <c r="AU147" s="190"/>
      <c r="AV147" s="190"/>
      <c r="AW147" s="190"/>
      <c r="AX147" s="190"/>
      <c r="AY147" s="190"/>
      <c r="AZ147" s="190"/>
      <c r="BA147" s="190"/>
      <c r="BB147" s="190"/>
      <c r="BC147" s="190"/>
      <c r="BD147" s="190"/>
      <c r="BE147" s="190"/>
      <c r="BF147" s="190"/>
      <c r="BG147" s="190"/>
      <c r="BH147" s="190"/>
    </row>
    <row r="148" customFormat="false" ht="12.75" hidden="false" customHeight="false" outlineLevel="3" collapsed="false">
      <c r="A148" s="191"/>
      <c r="B148" s="192"/>
      <c r="C148" s="196" t="s">
        <v>196</v>
      </c>
      <c r="D148" s="197"/>
      <c r="E148" s="198" t="n">
        <v>64.1</v>
      </c>
      <c r="F148" s="189"/>
      <c r="G148" s="189"/>
      <c r="H148" s="189"/>
      <c r="I148" s="189"/>
      <c r="J148" s="189"/>
      <c r="K148" s="189"/>
      <c r="L148" s="189"/>
      <c r="M148" s="189"/>
      <c r="N148" s="194"/>
      <c r="O148" s="194"/>
      <c r="P148" s="194"/>
      <c r="Q148" s="194"/>
      <c r="R148" s="189"/>
      <c r="S148" s="189"/>
      <c r="T148" s="189"/>
      <c r="U148" s="189"/>
      <c r="V148" s="189"/>
      <c r="W148" s="189"/>
      <c r="X148" s="189"/>
      <c r="Y148" s="189"/>
      <c r="Z148" s="190"/>
      <c r="AA148" s="190"/>
      <c r="AB148" s="190"/>
      <c r="AC148" s="190"/>
      <c r="AD148" s="190"/>
      <c r="AE148" s="190"/>
      <c r="AF148" s="190"/>
      <c r="AG148" s="190" t="s">
        <v>168</v>
      </c>
      <c r="AH148" s="190" t="n">
        <v>0</v>
      </c>
      <c r="AI148" s="190"/>
      <c r="AJ148" s="190"/>
      <c r="AK148" s="190"/>
      <c r="AL148" s="190"/>
      <c r="AM148" s="190"/>
      <c r="AN148" s="190"/>
      <c r="AO148" s="190"/>
      <c r="AP148" s="190"/>
      <c r="AQ148" s="190"/>
      <c r="AR148" s="190"/>
      <c r="AS148" s="190"/>
      <c r="AT148" s="190"/>
      <c r="AU148" s="190"/>
      <c r="AV148" s="190"/>
      <c r="AW148" s="190"/>
      <c r="AX148" s="190"/>
      <c r="AY148" s="190"/>
      <c r="AZ148" s="190"/>
      <c r="BA148" s="190"/>
      <c r="BB148" s="190"/>
      <c r="BC148" s="190"/>
      <c r="BD148" s="190"/>
      <c r="BE148" s="190"/>
      <c r="BF148" s="190"/>
      <c r="BG148" s="190"/>
      <c r="BH148" s="190"/>
    </row>
    <row r="149" customFormat="false" ht="12.75" hidden="false" customHeight="false" outlineLevel="3" collapsed="false">
      <c r="A149" s="191"/>
      <c r="B149" s="192"/>
      <c r="C149" s="196" t="s">
        <v>197</v>
      </c>
      <c r="D149" s="197"/>
      <c r="E149" s="198" t="n">
        <v>58</v>
      </c>
      <c r="F149" s="189"/>
      <c r="G149" s="189"/>
      <c r="H149" s="189"/>
      <c r="I149" s="189"/>
      <c r="J149" s="189"/>
      <c r="K149" s="189"/>
      <c r="L149" s="189"/>
      <c r="M149" s="189"/>
      <c r="N149" s="194"/>
      <c r="O149" s="194"/>
      <c r="P149" s="194"/>
      <c r="Q149" s="194"/>
      <c r="R149" s="189"/>
      <c r="S149" s="189"/>
      <c r="T149" s="189"/>
      <c r="U149" s="189"/>
      <c r="V149" s="189"/>
      <c r="W149" s="189"/>
      <c r="X149" s="189"/>
      <c r="Y149" s="189"/>
      <c r="Z149" s="190"/>
      <c r="AA149" s="190"/>
      <c r="AB149" s="190"/>
      <c r="AC149" s="190"/>
      <c r="AD149" s="190"/>
      <c r="AE149" s="190"/>
      <c r="AF149" s="190"/>
      <c r="AG149" s="190" t="s">
        <v>168</v>
      </c>
      <c r="AH149" s="190" t="n">
        <v>0</v>
      </c>
      <c r="AI149" s="190"/>
      <c r="AJ149" s="190"/>
      <c r="AK149" s="190"/>
      <c r="AL149" s="190"/>
      <c r="AM149" s="190"/>
      <c r="AN149" s="190"/>
      <c r="AO149" s="190"/>
      <c r="AP149" s="190"/>
      <c r="AQ149" s="190"/>
      <c r="AR149" s="190"/>
      <c r="AS149" s="190"/>
      <c r="AT149" s="190"/>
      <c r="AU149" s="190"/>
      <c r="AV149" s="190"/>
      <c r="AW149" s="190"/>
      <c r="AX149" s="190"/>
      <c r="AY149" s="190"/>
      <c r="AZ149" s="190"/>
      <c r="BA149" s="190"/>
      <c r="BB149" s="190"/>
      <c r="BC149" s="190"/>
      <c r="BD149" s="190"/>
      <c r="BE149" s="190"/>
      <c r="BF149" s="190"/>
      <c r="BG149" s="190"/>
      <c r="BH149" s="190"/>
    </row>
    <row r="150" customFormat="false" ht="12.75" hidden="false" customHeight="false" outlineLevel="3" collapsed="false">
      <c r="A150" s="191"/>
      <c r="B150" s="192"/>
      <c r="C150" s="196" t="s">
        <v>198</v>
      </c>
      <c r="D150" s="197"/>
      <c r="E150" s="198" t="n">
        <v>67.2</v>
      </c>
      <c r="F150" s="189"/>
      <c r="G150" s="189"/>
      <c r="H150" s="189"/>
      <c r="I150" s="189"/>
      <c r="J150" s="189"/>
      <c r="K150" s="189"/>
      <c r="L150" s="189"/>
      <c r="M150" s="189"/>
      <c r="N150" s="194"/>
      <c r="O150" s="194"/>
      <c r="P150" s="194"/>
      <c r="Q150" s="194"/>
      <c r="R150" s="189"/>
      <c r="S150" s="189"/>
      <c r="T150" s="189"/>
      <c r="U150" s="189"/>
      <c r="V150" s="189"/>
      <c r="W150" s="189"/>
      <c r="X150" s="189"/>
      <c r="Y150" s="189"/>
      <c r="Z150" s="190"/>
      <c r="AA150" s="190"/>
      <c r="AB150" s="190"/>
      <c r="AC150" s="190"/>
      <c r="AD150" s="190"/>
      <c r="AE150" s="190"/>
      <c r="AF150" s="190"/>
      <c r="AG150" s="190" t="s">
        <v>168</v>
      </c>
      <c r="AH150" s="190" t="n">
        <v>0</v>
      </c>
      <c r="AI150" s="190"/>
      <c r="AJ150" s="190"/>
      <c r="AK150" s="190"/>
      <c r="AL150" s="190"/>
      <c r="AM150" s="190"/>
      <c r="AN150" s="190"/>
      <c r="AO150" s="190"/>
      <c r="AP150" s="190"/>
      <c r="AQ150" s="190"/>
      <c r="AR150" s="190"/>
      <c r="AS150" s="190"/>
      <c r="AT150" s="190"/>
      <c r="AU150" s="190"/>
      <c r="AV150" s="190"/>
      <c r="AW150" s="190"/>
      <c r="AX150" s="190"/>
      <c r="AY150" s="190"/>
      <c r="AZ150" s="190"/>
      <c r="BA150" s="190"/>
      <c r="BB150" s="190"/>
      <c r="BC150" s="190"/>
      <c r="BD150" s="190"/>
      <c r="BE150" s="190"/>
      <c r="BF150" s="190"/>
      <c r="BG150" s="190"/>
      <c r="BH150" s="190"/>
    </row>
    <row r="151" customFormat="false" ht="12.75" hidden="false" customHeight="false" outlineLevel="3" collapsed="false">
      <c r="A151" s="191"/>
      <c r="B151" s="192"/>
      <c r="C151" s="196" t="s">
        <v>199</v>
      </c>
      <c r="D151" s="197"/>
      <c r="E151" s="198" t="n">
        <v>67.2</v>
      </c>
      <c r="F151" s="189"/>
      <c r="G151" s="189"/>
      <c r="H151" s="189"/>
      <c r="I151" s="189"/>
      <c r="J151" s="189"/>
      <c r="K151" s="189"/>
      <c r="L151" s="189"/>
      <c r="M151" s="189"/>
      <c r="N151" s="194"/>
      <c r="O151" s="194"/>
      <c r="P151" s="194"/>
      <c r="Q151" s="194"/>
      <c r="R151" s="189"/>
      <c r="S151" s="189"/>
      <c r="T151" s="189"/>
      <c r="U151" s="189"/>
      <c r="V151" s="189"/>
      <c r="W151" s="189"/>
      <c r="X151" s="189"/>
      <c r="Y151" s="189"/>
      <c r="Z151" s="190"/>
      <c r="AA151" s="190"/>
      <c r="AB151" s="190"/>
      <c r="AC151" s="190"/>
      <c r="AD151" s="190"/>
      <c r="AE151" s="190"/>
      <c r="AF151" s="190"/>
      <c r="AG151" s="190" t="s">
        <v>168</v>
      </c>
      <c r="AH151" s="190" t="n">
        <v>0</v>
      </c>
      <c r="AI151" s="190"/>
      <c r="AJ151" s="190"/>
      <c r="AK151" s="190"/>
      <c r="AL151" s="190"/>
      <c r="AM151" s="190"/>
      <c r="AN151" s="190"/>
      <c r="AO151" s="190"/>
      <c r="AP151" s="190"/>
      <c r="AQ151" s="190"/>
      <c r="AR151" s="190"/>
      <c r="AS151" s="190"/>
      <c r="AT151" s="190"/>
      <c r="AU151" s="190"/>
      <c r="AV151" s="190"/>
      <c r="AW151" s="190"/>
      <c r="AX151" s="190"/>
      <c r="AY151" s="190"/>
      <c r="AZ151" s="190"/>
      <c r="BA151" s="190"/>
      <c r="BB151" s="190"/>
      <c r="BC151" s="190"/>
      <c r="BD151" s="190"/>
      <c r="BE151" s="190"/>
      <c r="BF151" s="190"/>
      <c r="BG151" s="190"/>
      <c r="BH151" s="190"/>
    </row>
    <row r="152" customFormat="false" ht="19.4" hidden="false" customHeight="false" outlineLevel="1" collapsed="false">
      <c r="A152" s="199" t="n">
        <v>33</v>
      </c>
      <c r="B152" s="200" t="s">
        <v>300</v>
      </c>
      <c r="C152" s="201" t="s">
        <v>301</v>
      </c>
      <c r="D152" s="202" t="s">
        <v>302</v>
      </c>
      <c r="E152" s="203" t="n">
        <v>2</v>
      </c>
      <c r="F152" s="204"/>
      <c r="G152" s="205" t="n">
        <f aca="false">ROUND(E152*F152,2)</f>
        <v>0</v>
      </c>
      <c r="H152" s="204"/>
      <c r="I152" s="205" t="n">
        <f aca="false">ROUND(E152*H152,2)</f>
        <v>0</v>
      </c>
      <c r="J152" s="204"/>
      <c r="K152" s="205" t="n">
        <f aca="false">ROUND(E152*J152,2)</f>
        <v>0</v>
      </c>
      <c r="L152" s="205" t="n">
        <v>21</v>
      </c>
      <c r="M152" s="205" t="n">
        <f aca="false">G152*(1+L152/100)</f>
        <v>0</v>
      </c>
      <c r="N152" s="203" t="n">
        <v>0</v>
      </c>
      <c r="O152" s="203" t="n">
        <f aca="false">ROUND(E152*N152,2)</f>
        <v>0</v>
      </c>
      <c r="P152" s="203" t="n">
        <v>0</v>
      </c>
      <c r="Q152" s="203" t="n">
        <f aca="false">ROUND(E152*P152,2)</f>
        <v>0</v>
      </c>
      <c r="R152" s="205"/>
      <c r="S152" s="205" t="s">
        <v>159</v>
      </c>
      <c r="T152" s="206" t="s">
        <v>160</v>
      </c>
      <c r="U152" s="189" t="n">
        <v>0</v>
      </c>
      <c r="V152" s="189" t="n">
        <f aca="false">ROUND(E152*U152,2)</f>
        <v>0</v>
      </c>
      <c r="W152" s="189"/>
      <c r="X152" s="189" t="s">
        <v>161</v>
      </c>
      <c r="Y152" s="189" t="s">
        <v>162</v>
      </c>
      <c r="Z152" s="190"/>
      <c r="AA152" s="190"/>
      <c r="AB152" s="190"/>
      <c r="AC152" s="190"/>
      <c r="AD152" s="190"/>
      <c r="AE152" s="190"/>
      <c r="AF152" s="190"/>
      <c r="AG152" s="190" t="s">
        <v>163</v>
      </c>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c r="BB152" s="190"/>
      <c r="BC152" s="190"/>
      <c r="BD152" s="190"/>
      <c r="BE152" s="190"/>
      <c r="BF152" s="190"/>
      <c r="BG152" s="190"/>
      <c r="BH152" s="190"/>
    </row>
    <row r="153" customFormat="false" ht="37.3" hidden="false" customHeight="false" outlineLevel="1" collapsed="false">
      <c r="A153" s="181" t="n">
        <v>34</v>
      </c>
      <c r="B153" s="182" t="s">
        <v>303</v>
      </c>
      <c r="C153" s="183" t="s">
        <v>304</v>
      </c>
      <c r="D153" s="184" t="s">
        <v>302</v>
      </c>
      <c r="E153" s="185" t="n">
        <v>3</v>
      </c>
      <c r="F153" s="186"/>
      <c r="G153" s="187" t="n">
        <f aca="false">ROUND(E153*F153,2)</f>
        <v>0</v>
      </c>
      <c r="H153" s="186"/>
      <c r="I153" s="187" t="n">
        <f aca="false">ROUND(E153*H153,2)</f>
        <v>0</v>
      </c>
      <c r="J153" s="186"/>
      <c r="K153" s="187" t="n">
        <f aca="false">ROUND(E153*J153,2)</f>
        <v>0</v>
      </c>
      <c r="L153" s="187" t="n">
        <v>21</v>
      </c>
      <c r="M153" s="187" t="n">
        <f aca="false">G153*(1+L153/100)</f>
        <v>0</v>
      </c>
      <c r="N153" s="185" t="n">
        <v>0</v>
      </c>
      <c r="O153" s="185" t="n">
        <f aca="false">ROUND(E153*N153,2)</f>
        <v>0</v>
      </c>
      <c r="P153" s="185" t="n">
        <v>0</v>
      </c>
      <c r="Q153" s="185" t="n">
        <f aca="false">ROUND(E153*P153,2)</f>
        <v>0</v>
      </c>
      <c r="R153" s="187"/>
      <c r="S153" s="187" t="s">
        <v>159</v>
      </c>
      <c r="T153" s="188" t="s">
        <v>160</v>
      </c>
      <c r="U153" s="189" t="n">
        <v>0</v>
      </c>
      <c r="V153" s="189" t="n">
        <f aca="false">ROUND(E153*U153,2)</f>
        <v>0</v>
      </c>
      <c r="W153" s="189"/>
      <c r="X153" s="189" t="s">
        <v>161</v>
      </c>
      <c r="Y153" s="189" t="s">
        <v>162</v>
      </c>
      <c r="Z153" s="190"/>
      <c r="AA153" s="190"/>
      <c r="AB153" s="190"/>
      <c r="AC153" s="190"/>
      <c r="AD153" s="190"/>
      <c r="AE153" s="190"/>
      <c r="AF153" s="190"/>
      <c r="AG153" s="190" t="s">
        <v>163</v>
      </c>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c r="BB153" s="190"/>
      <c r="BC153" s="190"/>
      <c r="BD153" s="190"/>
      <c r="BE153" s="190"/>
      <c r="BF153" s="190"/>
      <c r="BG153" s="190"/>
      <c r="BH153" s="190"/>
    </row>
    <row r="154" customFormat="false" ht="12.75" hidden="false" customHeight="true" outlineLevel="2" collapsed="false">
      <c r="A154" s="191"/>
      <c r="B154" s="192"/>
      <c r="C154" s="193" t="s">
        <v>305</v>
      </c>
      <c r="D154" s="193"/>
      <c r="E154" s="193"/>
      <c r="F154" s="193"/>
      <c r="G154" s="193"/>
      <c r="H154" s="189"/>
      <c r="I154" s="189"/>
      <c r="J154" s="189"/>
      <c r="K154" s="189"/>
      <c r="L154" s="189"/>
      <c r="M154" s="189"/>
      <c r="N154" s="194"/>
      <c r="O154" s="194"/>
      <c r="P154" s="194"/>
      <c r="Q154" s="194"/>
      <c r="R154" s="189"/>
      <c r="S154" s="189"/>
      <c r="T154" s="189"/>
      <c r="U154" s="189"/>
      <c r="V154" s="189"/>
      <c r="W154" s="189"/>
      <c r="X154" s="189"/>
      <c r="Y154" s="189"/>
      <c r="Z154" s="190"/>
      <c r="AA154" s="190"/>
      <c r="AB154" s="190"/>
      <c r="AC154" s="190"/>
      <c r="AD154" s="190"/>
      <c r="AE154" s="190"/>
      <c r="AF154" s="190"/>
      <c r="AG154" s="190" t="s">
        <v>165</v>
      </c>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c r="BB154" s="190"/>
      <c r="BC154" s="190"/>
      <c r="BD154" s="190"/>
      <c r="BE154" s="190"/>
      <c r="BF154" s="190"/>
      <c r="BG154" s="190"/>
      <c r="BH154" s="190"/>
    </row>
    <row r="155" customFormat="false" ht="12.75" hidden="false" customHeight="true" outlineLevel="3" collapsed="false">
      <c r="A155" s="191"/>
      <c r="B155" s="192"/>
      <c r="C155" s="195" t="s">
        <v>306</v>
      </c>
      <c r="D155" s="195"/>
      <c r="E155" s="195"/>
      <c r="F155" s="195"/>
      <c r="G155" s="195"/>
      <c r="H155" s="189"/>
      <c r="I155" s="189"/>
      <c r="J155" s="189"/>
      <c r="K155" s="189"/>
      <c r="L155" s="189"/>
      <c r="M155" s="189"/>
      <c r="N155" s="194"/>
      <c r="O155" s="194"/>
      <c r="P155" s="194"/>
      <c r="Q155" s="194"/>
      <c r="R155" s="189"/>
      <c r="S155" s="189"/>
      <c r="T155" s="189"/>
      <c r="U155" s="189"/>
      <c r="V155" s="189"/>
      <c r="W155" s="189"/>
      <c r="X155" s="189"/>
      <c r="Y155" s="189"/>
      <c r="Z155" s="190"/>
      <c r="AA155" s="190"/>
      <c r="AB155" s="190"/>
      <c r="AC155" s="190"/>
      <c r="AD155" s="190"/>
      <c r="AE155" s="190"/>
      <c r="AF155" s="190"/>
      <c r="AG155" s="190" t="s">
        <v>165</v>
      </c>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c r="BB155" s="190"/>
      <c r="BC155" s="190"/>
      <c r="BD155" s="190"/>
      <c r="BE155" s="190"/>
      <c r="BF155" s="190"/>
      <c r="BG155" s="190"/>
      <c r="BH155" s="190"/>
    </row>
    <row r="156" customFormat="false" ht="12.75" hidden="false" customHeight="true" outlineLevel="3" collapsed="false">
      <c r="A156" s="191"/>
      <c r="B156" s="192"/>
      <c r="C156" s="195" t="s">
        <v>307</v>
      </c>
      <c r="D156" s="195"/>
      <c r="E156" s="195"/>
      <c r="F156" s="195"/>
      <c r="G156" s="195"/>
      <c r="H156" s="189"/>
      <c r="I156" s="189"/>
      <c r="J156" s="189"/>
      <c r="K156" s="189"/>
      <c r="L156" s="189"/>
      <c r="M156" s="189"/>
      <c r="N156" s="194"/>
      <c r="O156" s="194"/>
      <c r="P156" s="194"/>
      <c r="Q156" s="194"/>
      <c r="R156" s="189"/>
      <c r="S156" s="189"/>
      <c r="T156" s="189"/>
      <c r="U156" s="189"/>
      <c r="V156" s="189"/>
      <c r="W156" s="189"/>
      <c r="X156" s="189"/>
      <c r="Y156" s="189"/>
      <c r="Z156" s="190"/>
      <c r="AA156" s="190"/>
      <c r="AB156" s="190"/>
      <c r="AC156" s="190"/>
      <c r="AD156" s="190"/>
      <c r="AE156" s="190"/>
      <c r="AF156" s="190"/>
      <c r="AG156" s="190" t="s">
        <v>165</v>
      </c>
      <c r="AH156" s="190"/>
      <c r="AI156" s="190"/>
      <c r="AJ156" s="190"/>
      <c r="AK156" s="190"/>
      <c r="AL156" s="190"/>
      <c r="AM156" s="190"/>
      <c r="AN156" s="190"/>
      <c r="AO156" s="190"/>
      <c r="AP156" s="190"/>
      <c r="AQ156" s="190"/>
      <c r="AR156" s="190"/>
      <c r="AS156" s="190"/>
      <c r="AT156" s="190"/>
      <c r="AU156" s="190"/>
      <c r="AV156" s="190"/>
      <c r="AW156" s="190"/>
      <c r="AX156" s="190"/>
      <c r="AY156" s="190"/>
      <c r="AZ156" s="190"/>
      <c r="BA156" s="190"/>
      <c r="BB156" s="190"/>
      <c r="BC156" s="190"/>
      <c r="BD156" s="190"/>
      <c r="BE156" s="190"/>
      <c r="BF156" s="190"/>
      <c r="BG156" s="190"/>
      <c r="BH156" s="190"/>
    </row>
    <row r="157" customFormat="false" ht="12.75" hidden="false" customHeight="true" outlineLevel="3" collapsed="false">
      <c r="A157" s="191"/>
      <c r="B157" s="192"/>
      <c r="C157" s="195" t="s">
        <v>308</v>
      </c>
      <c r="D157" s="195"/>
      <c r="E157" s="195"/>
      <c r="F157" s="195"/>
      <c r="G157" s="195"/>
      <c r="H157" s="189"/>
      <c r="I157" s="189"/>
      <c r="J157" s="189"/>
      <c r="K157" s="189"/>
      <c r="L157" s="189"/>
      <c r="M157" s="189"/>
      <c r="N157" s="194"/>
      <c r="O157" s="194"/>
      <c r="P157" s="194"/>
      <c r="Q157" s="194"/>
      <c r="R157" s="189"/>
      <c r="S157" s="189"/>
      <c r="T157" s="189"/>
      <c r="U157" s="189"/>
      <c r="V157" s="189"/>
      <c r="W157" s="189"/>
      <c r="X157" s="189"/>
      <c r="Y157" s="189"/>
      <c r="Z157" s="190"/>
      <c r="AA157" s="190"/>
      <c r="AB157" s="190"/>
      <c r="AC157" s="190"/>
      <c r="AD157" s="190"/>
      <c r="AE157" s="190"/>
      <c r="AF157" s="190"/>
      <c r="AG157" s="190" t="s">
        <v>165</v>
      </c>
      <c r="AH157" s="190"/>
      <c r="AI157" s="190"/>
      <c r="AJ157" s="190"/>
      <c r="AK157" s="190"/>
      <c r="AL157" s="190"/>
      <c r="AM157" s="190"/>
      <c r="AN157" s="190"/>
      <c r="AO157" s="190"/>
      <c r="AP157" s="190"/>
      <c r="AQ157" s="190"/>
      <c r="AR157" s="190"/>
      <c r="AS157" s="190"/>
      <c r="AT157" s="190"/>
      <c r="AU157" s="190"/>
      <c r="AV157" s="190"/>
      <c r="AW157" s="190"/>
      <c r="AX157" s="190"/>
      <c r="AY157" s="190"/>
      <c r="AZ157" s="190"/>
      <c r="BA157" s="190"/>
      <c r="BB157" s="190"/>
      <c r="BC157" s="190"/>
      <c r="BD157" s="190"/>
      <c r="BE157" s="190"/>
      <c r="BF157" s="190"/>
      <c r="BG157" s="190"/>
      <c r="BH157" s="190"/>
    </row>
    <row r="158" customFormat="false" ht="12.75" hidden="false" customHeight="true" outlineLevel="3" collapsed="false">
      <c r="A158" s="191"/>
      <c r="B158" s="192"/>
      <c r="C158" s="195" t="s">
        <v>309</v>
      </c>
      <c r="D158" s="195"/>
      <c r="E158" s="195"/>
      <c r="F158" s="195"/>
      <c r="G158" s="195"/>
      <c r="H158" s="189"/>
      <c r="I158" s="189"/>
      <c r="J158" s="189"/>
      <c r="K158" s="189"/>
      <c r="L158" s="189"/>
      <c r="M158" s="189"/>
      <c r="N158" s="194"/>
      <c r="O158" s="194"/>
      <c r="P158" s="194"/>
      <c r="Q158" s="194"/>
      <c r="R158" s="189"/>
      <c r="S158" s="189"/>
      <c r="T158" s="189"/>
      <c r="U158" s="189"/>
      <c r="V158" s="189"/>
      <c r="W158" s="189"/>
      <c r="X158" s="189"/>
      <c r="Y158" s="189"/>
      <c r="Z158" s="190"/>
      <c r="AA158" s="190"/>
      <c r="AB158" s="190"/>
      <c r="AC158" s="190"/>
      <c r="AD158" s="190"/>
      <c r="AE158" s="190"/>
      <c r="AF158" s="190"/>
      <c r="AG158" s="190" t="s">
        <v>165</v>
      </c>
      <c r="AH158" s="190"/>
      <c r="AI158" s="190"/>
      <c r="AJ158" s="190"/>
      <c r="AK158" s="190"/>
      <c r="AL158" s="190"/>
      <c r="AM158" s="190"/>
      <c r="AN158" s="190"/>
      <c r="AO158" s="190"/>
      <c r="AP158" s="190"/>
      <c r="AQ158" s="190"/>
      <c r="AR158" s="190"/>
      <c r="AS158" s="190"/>
      <c r="AT158" s="190"/>
      <c r="AU158" s="190"/>
      <c r="AV158" s="190"/>
      <c r="AW158" s="190"/>
      <c r="AX158" s="190"/>
      <c r="AY158" s="190"/>
      <c r="AZ158" s="190"/>
      <c r="BA158" s="190"/>
      <c r="BB158" s="190"/>
      <c r="BC158" s="190"/>
      <c r="BD158" s="190"/>
      <c r="BE158" s="190"/>
      <c r="BF158" s="190"/>
      <c r="BG158" s="190"/>
      <c r="BH158" s="190"/>
    </row>
    <row r="159" customFormat="false" ht="37.3" hidden="false" customHeight="false" outlineLevel="1" collapsed="false">
      <c r="A159" s="181" t="n">
        <v>35</v>
      </c>
      <c r="B159" s="182" t="s">
        <v>310</v>
      </c>
      <c r="C159" s="183" t="s">
        <v>311</v>
      </c>
      <c r="D159" s="184" t="s">
        <v>302</v>
      </c>
      <c r="E159" s="185" t="n">
        <v>1</v>
      </c>
      <c r="F159" s="186"/>
      <c r="G159" s="187" t="n">
        <f aca="false">ROUND(E159*F159,2)</f>
        <v>0</v>
      </c>
      <c r="H159" s="186"/>
      <c r="I159" s="187" t="n">
        <f aca="false">ROUND(E159*H159,2)</f>
        <v>0</v>
      </c>
      <c r="J159" s="186"/>
      <c r="K159" s="187" t="n">
        <f aca="false">ROUND(E159*J159,2)</f>
        <v>0</v>
      </c>
      <c r="L159" s="187" t="n">
        <v>21</v>
      </c>
      <c r="M159" s="187" t="n">
        <f aca="false">G159*(1+L159/100)</f>
        <v>0</v>
      </c>
      <c r="N159" s="185" t="n">
        <v>0</v>
      </c>
      <c r="O159" s="185" t="n">
        <f aca="false">ROUND(E159*N159,2)</f>
        <v>0</v>
      </c>
      <c r="P159" s="185" t="n">
        <v>0</v>
      </c>
      <c r="Q159" s="185" t="n">
        <f aca="false">ROUND(E159*P159,2)</f>
        <v>0</v>
      </c>
      <c r="R159" s="187"/>
      <c r="S159" s="187" t="s">
        <v>159</v>
      </c>
      <c r="T159" s="188" t="s">
        <v>160</v>
      </c>
      <c r="U159" s="189" t="n">
        <v>0</v>
      </c>
      <c r="V159" s="189" t="n">
        <f aca="false">ROUND(E159*U159,2)</f>
        <v>0</v>
      </c>
      <c r="W159" s="189"/>
      <c r="X159" s="189" t="s">
        <v>161</v>
      </c>
      <c r="Y159" s="189" t="s">
        <v>162</v>
      </c>
      <c r="Z159" s="190"/>
      <c r="AA159" s="190"/>
      <c r="AB159" s="190"/>
      <c r="AC159" s="190"/>
      <c r="AD159" s="190"/>
      <c r="AE159" s="190"/>
      <c r="AF159" s="190"/>
      <c r="AG159" s="190" t="s">
        <v>163</v>
      </c>
      <c r="AH159" s="190"/>
      <c r="AI159" s="190"/>
      <c r="AJ159" s="190"/>
      <c r="AK159" s="190"/>
      <c r="AL159" s="190"/>
      <c r="AM159" s="190"/>
      <c r="AN159" s="190"/>
      <c r="AO159" s="190"/>
      <c r="AP159" s="190"/>
      <c r="AQ159" s="190"/>
      <c r="AR159" s="190"/>
      <c r="AS159" s="190"/>
      <c r="AT159" s="190"/>
      <c r="AU159" s="190"/>
      <c r="AV159" s="190"/>
      <c r="AW159" s="190"/>
      <c r="AX159" s="190"/>
      <c r="AY159" s="190"/>
      <c r="AZ159" s="190"/>
      <c r="BA159" s="190"/>
      <c r="BB159" s="190"/>
      <c r="BC159" s="190"/>
      <c r="BD159" s="190"/>
      <c r="BE159" s="190"/>
      <c r="BF159" s="190"/>
      <c r="BG159" s="190"/>
      <c r="BH159" s="190"/>
    </row>
    <row r="160" customFormat="false" ht="12.75" hidden="false" customHeight="true" outlineLevel="2" collapsed="false">
      <c r="A160" s="191"/>
      <c r="B160" s="192"/>
      <c r="C160" s="193" t="s">
        <v>305</v>
      </c>
      <c r="D160" s="193"/>
      <c r="E160" s="193"/>
      <c r="F160" s="193"/>
      <c r="G160" s="193"/>
      <c r="H160" s="189"/>
      <c r="I160" s="189"/>
      <c r="J160" s="189"/>
      <c r="K160" s="189"/>
      <c r="L160" s="189"/>
      <c r="M160" s="189"/>
      <c r="N160" s="194"/>
      <c r="O160" s="194"/>
      <c r="P160" s="194"/>
      <c r="Q160" s="194"/>
      <c r="R160" s="189"/>
      <c r="S160" s="189"/>
      <c r="T160" s="189"/>
      <c r="U160" s="189"/>
      <c r="V160" s="189"/>
      <c r="W160" s="189"/>
      <c r="X160" s="189"/>
      <c r="Y160" s="189"/>
      <c r="Z160" s="190"/>
      <c r="AA160" s="190"/>
      <c r="AB160" s="190"/>
      <c r="AC160" s="190"/>
      <c r="AD160" s="190"/>
      <c r="AE160" s="190"/>
      <c r="AF160" s="190"/>
      <c r="AG160" s="190" t="s">
        <v>165</v>
      </c>
      <c r="AH160" s="190"/>
      <c r="AI160" s="190"/>
      <c r="AJ160" s="190"/>
      <c r="AK160" s="190"/>
      <c r="AL160" s="190"/>
      <c r="AM160" s="190"/>
      <c r="AN160" s="190"/>
      <c r="AO160" s="190"/>
      <c r="AP160" s="190"/>
      <c r="AQ160" s="190"/>
      <c r="AR160" s="190"/>
      <c r="AS160" s="190"/>
      <c r="AT160" s="190"/>
      <c r="AU160" s="190"/>
      <c r="AV160" s="190"/>
      <c r="AW160" s="190"/>
      <c r="AX160" s="190"/>
      <c r="AY160" s="190"/>
      <c r="AZ160" s="190"/>
      <c r="BA160" s="190"/>
      <c r="BB160" s="190"/>
      <c r="BC160" s="190"/>
      <c r="BD160" s="190"/>
      <c r="BE160" s="190"/>
      <c r="BF160" s="190"/>
      <c r="BG160" s="190"/>
      <c r="BH160" s="190"/>
    </row>
    <row r="161" customFormat="false" ht="12.75" hidden="false" customHeight="true" outlineLevel="3" collapsed="false">
      <c r="A161" s="191"/>
      <c r="B161" s="192"/>
      <c r="C161" s="195" t="s">
        <v>306</v>
      </c>
      <c r="D161" s="195"/>
      <c r="E161" s="195"/>
      <c r="F161" s="195"/>
      <c r="G161" s="195"/>
      <c r="H161" s="189"/>
      <c r="I161" s="189"/>
      <c r="J161" s="189"/>
      <c r="K161" s="189"/>
      <c r="L161" s="189"/>
      <c r="M161" s="189"/>
      <c r="N161" s="194"/>
      <c r="O161" s="194"/>
      <c r="P161" s="194"/>
      <c r="Q161" s="194"/>
      <c r="R161" s="189"/>
      <c r="S161" s="189"/>
      <c r="T161" s="189"/>
      <c r="U161" s="189"/>
      <c r="V161" s="189"/>
      <c r="W161" s="189"/>
      <c r="X161" s="189"/>
      <c r="Y161" s="189"/>
      <c r="Z161" s="190"/>
      <c r="AA161" s="190"/>
      <c r="AB161" s="190"/>
      <c r="AC161" s="190"/>
      <c r="AD161" s="190"/>
      <c r="AE161" s="190"/>
      <c r="AF161" s="190"/>
      <c r="AG161" s="190" t="s">
        <v>165</v>
      </c>
      <c r="AH161" s="190"/>
      <c r="AI161" s="190"/>
      <c r="AJ161" s="190"/>
      <c r="AK161" s="190"/>
      <c r="AL161" s="190"/>
      <c r="AM161" s="190"/>
      <c r="AN161" s="190"/>
      <c r="AO161" s="190"/>
      <c r="AP161" s="190"/>
      <c r="AQ161" s="190"/>
      <c r="AR161" s="190"/>
      <c r="AS161" s="190"/>
      <c r="AT161" s="190"/>
      <c r="AU161" s="190"/>
      <c r="AV161" s="190"/>
      <c r="AW161" s="190"/>
      <c r="AX161" s="190"/>
      <c r="AY161" s="190"/>
      <c r="AZ161" s="190"/>
      <c r="BA161" s="190"/>
      <c r="BB161" s="190"/>
      <c r="BC161" s="190"/>
      <c r="BD161" s="190"/>
      <c r="BE161" s="190"/>
      <c r="BF161" s="190"/>
      <c r="BG161" s="190"/>
      <c r="BH161" s="190"/>
    </row>
    <row r="162" customFormat="false" ht="12.75" hidden="false" customHeight="true" outlineLevel="3" collapsed="false">
      <c r="A162" s="191"/>
      <c r="B162" s="192"/>
      <c r="C162" s="195" t="s">
        <v>307</v>
      </c>
      <c r="D162" s="195"/>
      <c r="E162" s="195"/>
      <c r="F162" s="195"/>
      <c r="G162" s="195"/>
      <c r="H162" s="189"/>
      <c r="I162" s="189"/>
      <c r="J162" s="189"/>
      <c r="K162" s="189"/>
      <c r="L162" s="189"/>
      <c r="M162" s="189"/>
      <c r="N162" s="194"/>
      <c r="O162" s="194"/>
      <c r="P162" s="194"/>
      <c r="Q162" s="194"/>
      <c r="R162" s="189"/>
      <c r="S162" s="189"/>
      <c r="T162" s="189"/>
      <c r="U162" s="189"/>
      <c r="V162" s="189"/>
      <c r="W162" s="189"/>
      <c r="X162" s="189"/>
      <c r="Y162" s="189"/>
      <c r="Z162" s="190"/>
      <c r="AA162" s="190"/>
      <c r="AB162" s="190"/>
      <c r="AC162" s="190"/>
      <c r="AD162" s="190"/>
      <c r="AE162" s="190"/>
      <c r="AF162" s="190"/>
      <c r="AG162" s="190" t="s">
        <v>165</v>
      </c>
      <c r="AH162" s="190"/>
      <c r="AI162" s="190"/>
      <c r="AJ162" s="190"/>
      <c r="AK162" s="190"/>
      <c r="AL162" s="190"/>
      <c r="AM162" s="190"/>
      <c r="AN162" s="190"/>
      <c r="AO162" s="190"/>
      <c r="AP162" s="190"/>
      <c r="AQ162" s="190"/>
      <c r="AR162" s="190"/>
      <c r="AS162" s="190"/>
      <c r="AT162" s="190"/>
      <c r="AU162" s="190"/>
      <c r="AV162" s="190"/>
      <c r="AW162" s="190"/>
      <c r="AX162" s="190"/>
      <c r="AY162" s="190"/>
      <c r="AZ162" s="190"/>
      <c r="BA162" s="190"/>
      <c r="BB162" s="190"/>
      <c r="BC162" s="190"/>
      <c r="BD162" s="190"/>
      <c r="BE162" s="190"/>
      <c r="BF162" s="190"/>
      <c r="BG162" s="190"/>
      <c r="BH162" s="190"/>
    </row>
    <row r="163" customFormat="false" ht="12.75" hidden="false" customHeight="true" outlineLevel="3" collapsed="false">
      <c r="A163" s="191"/>
      <c r="B163" s="192"/>
      <c r="C163" s="195" t="s">
        <v>308</v>
      </c>
      <c r="D163" s="195"/>
      <c r="E163" s="195"/>
      <c r="F163" s="195"/>
      <c r="G163" s="195"/>
      <c r="H163" s="189"/>
      <c r="I163" s="189"/>
      <c r="J163" s="189"/>
      <c r="K163" s="189"/>
      <c r="L163" s="189"/>
      <c r="M163" s="189"/>
      <c r="N163" s="194"/>
      <c r="O163" s="194"/>
      <c r="P163" s="194"/>
      <c r="Q163" s="194"/>
      <c r="R163" s="189"/>
      <c r="S163" s="189"/>
      <c r="T163" s="189"/>
      <c r="U163" s="189"/>
      <c r="V163" s="189"/>
      <c r="W163" s="189"/>
      <c r="X163" s="189"/>
      <c r="Y163" s="189"/>
      <c r="Z163" s="190"/>
      <c r="AA163" s="190"/>
      <c r="AB163" s="190"/>
      <c r="AC163" s="190"/>
      <c r="AD163" s="190"/>
      <c r="AE163" s="190"/>
      <c r="AF163" s="190"/>
      <c r="AG163" s="190" t="s">
        <v>165</v>
      </c>
      <c r="AH163" s="190"/>
      <c r="AI163" s="190"/>
      <c r="AJ163" s="190"/>
      <c r="AK163" s="190"/>
      <c r="AL163" s="190"/>
      <c r="AM163" s="190"/>
      <c r="AN163" s="190"/>
      <c r="AO163" s="190"/>
      <c r="AP163" s="190"/>
      <c r="AQ163" s="190"/>
      <c r="AR163" s="190"/>
      <c r="AS163" s="190"/>
      <c r="AT163" s="190"/>
      <c r="AU163" s="190"/>
      <c r="AV163" s="190"/>
      <c r="AW163" s="190"/>
      <c r="AX163" s="190"/>
      <c r="AY163" s="190"/>
      <c r="AZ163" s="190"/>
      <c r="BA163" s="190"/>
      <c r="BB163" s="190"/>
      <c r="BC163" s="190"/>
      <c r="BD163" s="190"/>
      <c r="BE163" s="190"/>
      <c r="BF163" s="190"/>
      <c r="BG163" s="190"/>
      <c r="BH163" s="190"/>
    </row>
    <row r="164" customFormat="false" ht="12.75" hidden="false" customHeight="true" outlineLevel="3" collapsed="false">
      <c r="A164" s="191"/>
      <c r="B164" s="192"/>
      <c r="C164" s="195" t="s">
        <v>312</v>
      </c>
      <c r="D164" s="195"/>
      <c r="E164" s="195"/>
      <c r="F164" s="195"/>
      <c r="G164" s="195"/>
      <c r="H164" s="189"/>
      <c r="I164" s="189"/>
      <c r="J164" s="189"/>
      <c r="K164" s="189"/>
      <c r="L164" s="189"/>
      <c r="M164" s="189"/>
      <c r="N164" s="194"/>
      <c r="O164" s="194"/>
      <c r="P164" s="194"/>
      <c r="Q164" s="194"/>
      <c r="R164" s="189"/>
      <c r="S164" s="189"/>
      <c r="T164" s="189"/>
      <c r="U164" s="189"/>
      <c r="V164" s="189"/>
      <c r="W164" s="189"/>
      <c r="X164" s="189"/>
      <c r="Y164" s="189"/>
      <c r="Z164" s="190"/>
      <c r="AA164" s="190"/>
      <c r="AB164" s="190"/>
      <c r="AC164" s="190"/>
      <c r="AD164" s="190"/>
      <c r="AE164" s="190"/>
      <c r="AF164" s="190"/>
      <c r="AG164" s="190" t="s">
        <v>165</v>
      </c>
      <c r="AH164" s="190"/>
      <c r="AI164" s="190"/>
      <c r="AJ164" s="190"/>
      <c r="AK164" s="190"/>
      <c r="AL164" s="190"/>
      <c r="AM164" s="190"/>
      <c r="AN164" s="190"/>
      <c r="AO164" s="190"/>
      <c r="AP164" s="190"/>
      <c r="AQ164" s="190"/>
      <c r="AR164" s="190"/>
      <c r="AS164" s="190"/>
      <c r="AT164" s="190"/>
      <c r="AU164" s="190"/>
      <c r="AV164" s="190"/>
      <c r="AW164" s="190"/>
      <c r="AX164" s="190"/>
      <c r="AY164" s="190"/>
      <c r="AZ164" s="190"/>
      <c r="BA164" s="190"/>
      <c r="BB164" s="190"/>
      <c r="BC164" s="190"/>
      <c r="BD164" s="190"/>
      <c r="BE164" s="190"/>
      <c r="BF164" s="190"/>
      <c r="BG164" s="190"/>
      <c r="BH164" s="190"/>
    </row>
    <row r="165" customFormat="false" ht="12.75" hidden="false" customHeight="true" outlineLevel="3" collapsed="false">
      <c r="A165" s="191"/>
      <c r="B165" s="192"/>
      <c r="C165" s="195" t="s">
        <v>313</v>
      </c>
      <c r="D165" s="195"/>
      <c r="E165" s="195"/>
      <c r="F165" s="195"/>
      <c r="G165" s="195"/>
      <c r="H165" s="189"/>
      <c r="I165" s="189"/>
      <c r="J165" s="189"/>
      <c r="K165" s="189"/>
      <c r="L165" s="189"/>
      <c r="M165" s="189"/>
      <c r="N165" s="194"/>
      <c r="O165" s="194"/>
      <c r="P165" s="194"/>
      <c r="Q165" s="194"/>
      <c r="R165" s="189"/>
      <c r="S165" s="189"/>
      <c r="T165" s="189"/>
      <c r="U165" s="189"/>
      <c r="V165" s="189"/>
      <c r="W165" s="189"/>
      <c r="X165" s="189"/>
      <c r="Y165" s="189"/>
      <c r="Z165" s="190"/>
      <c r="AA165" s="190"/>
      <c r="AB165" s="190"/>
      <c r="AC165" s="190"/>
      <c r="AD165" s="190"/>
      <c r="AE165" s="190"/>
      <c r="AF165" s="190"/>
      <c r="AG165" s="190" t="s">
        <v>165</v>
      </c>
      <c r="AH165" s="190"/>
      <c r="AI165" s="190"/>
      <c r="AJ165" s="190"/>
      <c r="AK165" s="190"/>
      <c r="AL165" s="190"/>
      <c r="AM165" s="190"/>
      <c r="AN165" s="190"/>
      <c r="AO165" s="190"/>
      <c r="AP165" s="190"/>
      <c r="AQ165" s="190"/>
      <c r="AR165" s="190"/>
      <c r="AS165" s="190"/>
      <c r="AT165" s="190"/>
      <c r="AU165" s="190"/>
      <c r="AV165" s="190"/>
      <c r="AW165" s="190"/>
      <c r="AX165" s="190"/>
      <c r="AY165" s="190"/>
      <c r="AZ165" s="190"/>
      <c r="BA165" s="190"/>
      <c r="BB165" s="190"/>
      <c r="BC165" s="190"/>
      <c r="BD165" s="190"/>
      <c r="BE165" s="190"/>
      <c r="BF165" s="190"/>
      <c r="BG165" s="190"/>
      <c r="BH165" s="190"/>
    </row>
    <row r="166" customFormat="false" ht="37.3" hidden="false" customHeight="false" outlineLevel="1" collapsed="false">
      <c r="A166" s="181" t="n">
        <v>36</v>
      </c>
      <c r="B166" s="182" t="s">
        <v>314</v>
      </c>
      <c r="C166" s="183" t="s">
        <v>315</v>
      </c>
      <c r="D166" s="184" t="s">
        <v>302</v>
      </c>
      <c r="E166" s="185" t="n">
        <v>2</v>
      </c>
      <c r="F166" s="186"/>
      <c r="G166" s="187" t="n">
        <f aca="false">ROUND(E166*F166,2)</f>
        <v>0</v>
      </c>
      <c r="H166" s="186"/>
      <c r="I166" s="187" t="n">
        <f aca="false">ROUND(E166*H166,2)</f>
        <v>0</v>
      </c>
      <c r="J166" s="186"/>
      <c r="K166" s="187" t="n">
        <f aca="false">ROUND(E166*J166,2)</f>
        <v>0</v>
      </c>
      <c r="L166" s="187" t="n">
        <v>21</v>
      </c>
      <c r="M166" s="187" t="n">
        <f aca="false">G166*(1+L166/100)</f>
        <v>0</v>
      </c>
      <c r="N166" s="185" t="n">
        <v>0</v>
      </c>
      <c r="O166" s="185" t="n">
        <f aca="false">ROUND(E166*N166,2)</f>
        <v>0</v>
      </c>
      <c r="P166" s="185" t="n">
        <v>0</v>
      </c>
      <c r="Q166" s="185" t="n">
        <f aca="false">ROUND(E166*P166,2)</f>
        <v>0</v>
      </c>
      <c r="R166" s="187"/>
      <c r="S166" s="187" t="s">
        <v>159</v>
      </c>
      <c r="T166" s="188" t="s">
        <v>160</v>
      </c>
      <c r="U166" s="189" t="n">
        <v>0</v>
      </c>
      <c r="V166" s="189" t="n">
        <f aca="false">ROUND(E166*U166,2)</f>
        <v>0</v>
      </c>
      <c r="W166" s="189"/>
      <c r="X166" s="189" t="s">
        <v>161</v>
      </c>
      <c r="Y166" s="189" t="s">
        <v>162</v>
      </c>
      <c r="Z166" s="190"/>
      <c r="AA166" s="190"/>
      <c r="AB166" s="190"/>
      <c r="AC166" s="190"/>
      <c r="AD166" s="190"/>
      <c r="AE166" s="190"/>
      <c r="AF166" s="190"/>
      <c r="AG166" s="190" t="s">
        <v>163</v>
      </c>
      <c r="AH166" s="190"/>
      <c r="AI166" s="190"/>
      <c r="AJ166" s="190"/>
      <c r="AK166" s="190"/>
      <c r="AL166" s="190"/>
      <c r="AM166" s="190"/>
      <c r="AN166" s="190"/>
      <c r="AO166" s="190"/>
      <c r="AP166" s="190"/>
      <c r="AQ166" s="190"/>
      <c r="AR166" s="190"/>
      <c r="AS166" s="190"/>
      <c r="AT166" s="190"/>
      <c r="AU166" s="190"/>
      <c r="AV166" s="190"/>
      <c r="AW166" s="190"/>
      <c r="AX166" s="190"/>
      <c r="AY166" s="190"/>
      <c r="AZ166" s="190"/>
      <c r="BA166" s="190"/>
      <c r="BB166" s="190"/>
      <c r="BC166" s="190"/>
      <c r="BD166" s="190"/>
      <c r="BE166" s="190"/>
      <c r="BF166" s="190"/>
      <c r="BG166" s="190"/>
      <c r="BH166" s="190"/>
    </row>
    <row r="167" customFormat="false" ht="12.75" hidden="false" customHeight="true" outlineLevel="2" collapsed="false">
      <c r="A167" s="191"/>
      <c r="B167" s="192"/>
      <c r="C167" s="193" t="s">
        <v>305</v>
      </c>
      <c r="D167" s="193"/>
      <c r="E167" s="193"/>
      <c r="F167" s="193"/>
      <c r="G167" s="193"/>
      <c r="H167" s="189"/>
      <c r="I167" s="189"/>
      <c r="J167" s="189"/>
      <c r="K167" s="189"/>
      <c r="L167" s="189"/>
      <c r="M167" s="189"/>
      <c r="N167" s="194"/>
      <c r="O167" s="194"/>
      <c r="P167" s="194"/>
      <c r="Q167" s="194"/>
      <c r="R167" s="189"/>
      <c r="S167" s="189"/>
      <c r="T167" s="189"/>
      <c r="U167" s="189"/>
      <c r="V167" s="189"/>
      <c r="W167" s="189"/>
      <c r="X167" s="189"/>
      <c r="Y167" s="189"/>
      <c r="Z167" s="190"/>
      <c r="AA167" s="190"/>
      <c r="AB167" s="190"/>
      <c r="AC167" s="190"/>
      <c r="AD167" s="190"/>
      <c r="AE167" s="190"/>
      <c r="AF167" s="190"/>
      <c r="AG167" s="190" t="s">
        <v>165</v>
      </c>
      <c r="AH167" s="190"/>
      <c r="AI167" s="190"/>
      <c r="AJ167" s="190"/>
      <c r="AK167" s="190"/>
      <c r="AL167" s="190"/>
      <c r="AM167" s="190"/>
      <c r="AN167" s="190"/>
      <c r="AO167" s="190"/>
      <c r="AP167" s="190"/>
      <c r="AQ167" s="190"/>
      <c r="AR167" s="190"/>
      <c r="AS167" s="190"/>
      <c r="AT167" s="190"/>
      <c r="AU167" s="190"/>
      <c r="AV167" s="190"/>
      <c r="AW167" s="190"/>
      <c r="AX167" s="190"/>
      <c r="AY167" s="190"/>
      <c r="AZ167" s="190"/>
      <c r="BA167" s="190"/>
      <c r="BB167" s="190"/>
      <c r="BC167" s="190"/>
      <c r="BD167" s="190"/>
      <c r="BE167" s="190"/>
      <c r="BF167" s="190"/>
      <c r="BG167" s="190"/>
      <c r="BH167" s="190"/>
    </row>
    <row r="168" customFormat="false" ht="12.75" hidden="false" customHeight="true" outlineLevel="3" collapsed="false">
      <c r="A168" s="191"/>
      <c r="B168" s="192"/>
      <c r="C168" s="195" t="s">
        <v>306</v>
      </c>
      <c r="D168" s="195"/>
      <c r="E168" s="195"/>
      <c r="F168" s="195"/>
      <c r="G168" s="195"/>
      <c r="H168" s="189"/>
      <c r="I168" s="189"/>
      <c r="J168" s="189"/>
      <c r="K168" s="189"/>
      <c r="L168" s="189"/>
      <c r="M168" s="189"/>
      <c r="N168" s="194"/>
      <c r="O168" s="194"/>
      <c r="P168" s="194"/>
      <c r="Q168" s="194"/>
      <c r="R168" s="189"/>
      <c r="S168" s="189"/>
      <c r="T168" s="189"/>
      <c r="U168" s="189"/>
      <c r="V168" s="189"/>
      <c r="W168" s="189"/>
      <c r="X168" s="189"/>
      <c r="Y168" s="189"/>
      <c r="Z168" s="190"/>
      <c r="AA168" s="190"/>
      <c r="AB168" s="190"/>
      <c r="AC168" s="190"/>
      <c r="AD168" s="190"/>
      <c r="AE168" s="190"/>
      <c r="AF168" s="190"/>
      <c r="AG168" s="190" t="s">
        <v>165</v>
      </c>
      <c r="AH168" s="190"/>
      <c r="AI168" s="190"/>
      <c r="AJ168" s="190"/>
      <c r="AK168" s="190"/>
      <c r="AL168" s="190"/>
      <c r="AM168" s="190"/>
      <c r="AN168" s="190"/>
      <c r="AO168" s="190"/>
      <c r="AP168" s="190"/>
      <c r="AQ168" s="190"/>
      <c r="AR168" s="190"/>
      <c r="AS168" s="190"/>
      <c r="AT168" s="190"/>
      <c r="AU168" s="190"/>
      <c r="AV168" s="190"/>
      <c r="AW168" s="190"/>
      <c r="AX168" s="190"/>
      <c r="AY168" s="190"/>
      <c r="AZ168" s="190"/>
      <c r="BA168" s="190"/>
      <c r="BB168" s="190"/>
      <c r="BC168" s="190"/>
      <c r="BD168" s="190"/>
      <c r="BE168" s="190"/>
      <c r="BF168" s="190"/>
      <c r="BG168" s="190"/>
      <c r="BH168" s="190"/>
    </row>
    <row r="169" customFormat="false" ht="19.4" hidden="false" customHeight="true" outlineLevel="3" collapsed="false">
      <c r="A169" s="191"/>
      <c r="B169" s="192"/>
      <c r="C169" s="195" t="s">
        <v>316</v>
      </c>
      <c r="D169" s="195"/>
      <c r="E169" s="195"/>
      <c r="F169" s="195"/>
      <c r="G169" s="195"/>
      <c r="H169" s="189"/>
      <c r="I169" s="189"/>
      <c r="J169" s="189"/>
      <c r="K169" s="189"/>
      <c r="L169" s="189"/>
      <c r="M169" s="189"/>
      <c r="N169" s="194"/>
      <c r="O169" s="194"/>
      <c r="P169" s="194"/>
      <c r="Q169" s="194"/>
      <c r="R169" s="189"/>
      <c r="S169" s="189"/>
      <c r="T169" s="189"/>
      <c r="U169" s="189"/>
      <c r="V169" s="189"/>
      <c r="W169" s="189"/>
      <c r="X169" s="189"/>
      <c r="Y169" s="189"/>
      <c r="Z169" s="190"/>
      <c r="AA169" s="190"/>
      <c r="AB169" s="190"/>
      <c r="AC169" s="190"/>
      <c r="AD169" s="190"/>
      <c r="AE169" s="190"/>
      <c r="AF169" s="190"/>
      <c r="AG169" s="190" t="s">
        <v>165</v>
      </c>
      <c r="AH169" s="190"/>
      <c r="AI169" s="190"/>
      <c r="AJ169" s="190"/>
      <c r="AK169" s="190"/>
      <c r="AL169" s="190"/>
      <c r="AM169" s="190"/>
      <c r="AN169" s="190"/>
      <c r="AO169" s="190"/>
      <c r="AP169" s="190"/>
      <c r="AQ169" s="190"/>
      <c r="AR169" s="190"/>
      <c r="AS169" s="190"/>
      <c r="AT169" s="190"/>
      <c r="AU169" s="190"/>
      <c r="AV169" s="190"/>
      <c r="AW169" s="190"/>
      <c r="AX169" s="190"/>
      <c r="AY169" s="190"/>
      <c r="AZ169" s="190"/>
      <c r="BA169" s="207" t="str">
        <f aca="false">C169</f>
        <v>3. Stažení poškozených částí – trhlin ve spodní části podstavce vázy, vlepením nerezových spon - přípravky povolenými NPÚ</v>
      </c>
      <c r="BB169" s="190"/>
      <c r="BC169" s="190"/>
      <c r="BD169" s="190"/>
      <c r="BE169" s="190"/>
      <c r="BF169" s="190"/>
      <c r="BG169" s="190"/>
      <c r="BH169" s="190"/>
    </row>
    <row r="170" customFormat="false" ht="12.75" hidden="false" customHeight="true" outlineLevel="3" collapsed="false">
      <c r="A170" s="191"/>
      <c r="B170" s="192"/>
      <c r="C170" s="195" t="s">
        <v>317</v>
      </c>
      <c r="D170" s="195"/>
      <c r="E170" s="195"/>
      <c r="F170" s="195"/>
      <c r="G170" s="195"/>
      <c r="H170" s="189"/>
      <c r="I170" s="189"/>
      <c r="J170" s="189"/>
      <c r="K170" s="189"/>
      <c r="L170" s="189"/>
      <c r="M170" s="189"/>
      <c r="N170" s="194"/>
      <c r="O170" s="194"/>
      <c r="P170" s="194"/>
      <c r="Q170" s="194"/>
      <c r="R170" s="189"/>
      <c r="S170" s="189"/>
      <c r="T170" s="189"/>
      <c r="U170" s="189"/>
      <c r="V170" s="189"/>
      <c r="W170" s="189"/>
      <c r="X170" s="189"/>
      <c r="Y170" s="189"/>
      <c r="Z170" s="190"/>
      <c r="AA170" s="190"/>
      <c r="AB170" s="190"/>
      <c r="AC170" s="190"/>
      <c r="AD170" s="190"/>
      <c r="AE170" s="190"/>
      <c r="AF170" s="190"/>
      <c r="AG170" s="190" t="s">
        <v>165</v>
      </c>
      <c r="AH170" s="190"/>
      <c r="AI170" s="190"/>
      <c r="AJ170" s="190"/>
      <c r="AK170" s="190"/>
      <c r="AL170" s="190"/>
      <c r="AM170" s="190"/>
      <c r="AN170" s="190"/>
      <c r="AO170" s="190"/>
      <c r="AP170" s="190"/>
      <c r="AQ170" s="190"/>
      <c r="AR170" s="190"/>
      <c r="AS170" s="190"/>
      <c r="AT170" s="190"/>
      <c r="AU170" s="190"/>
      <c r="AV170" s="190"/>
      <c r="AW170" s="190"/>
      <c r="AX170" s="190"/>
      <c r="AY170" s="190"/>
      <c r="AZ170" s="190"/>
      <c r="BA170" s="190"/>
      <c r="BB170" s="190"/>
      <c r="BC170" s="190"/>
      <c r="BD170" s="190"/>
      <c r="BE170" s="190"/>
      <c r="BF170" s="190"/>
      <c r="BG170" s="190"/>
      <c r="BH170" s="190"/>
    </row>
    <row r="171" customFormat="false" ht="12.75" hidden="false" customHeight="true" outlineLevel="3" collapsed="false">
      <c r="A171" s="191"/>
      <c r="B171" s="192"/>
      <c r="C171" s="195" t="s">
        <v>318</v>
      </c>
      <c r="D171" s="195"/>
      <c r="E171" s="195"/>
      <c r="F171" s="195"/>
      <c r="G171" s="195"/>
      <c r="H171" s="189"/>
      <c r="I171" s="189"/>
      <c r="J171" s="189"/>
      <c r="K171" s="189"/>
      <c r="L171" s="189"/>
      <c r="M171" s="189"/>
      <c r="N171" s="194"/>
      <c r="O171" s="194"/>
      <c r="P171" s="194"/>
      <c r="Q171" s="194"/>
      <c r="R171" s="189"/>
      <c r="S171" s="189"/>
      <c r="T171" s="189"/>
      <c r="U171" s="189"/>
      <c r="V171" s="189"/>
      <c r="W171" s="189"/>
      <c r="X171" s="189"/>
      <c r="Y171" s="189"/>
      <c r="Z171" s="190"/>
      <c r="AA171" s="190"/>
      <c r="AB171" s="190"/>
      <c r="AC171" s="190"/>
      <c r="AD171" s="190"/>
      <c r="AE171" s="190"/>
      <c r="AF171" s="190"/>
      <c r="AG171" s="190" t="s">
        <v>165</v>
      </c>
      <c r="AH171" s="190"/>
      <c r="AI171" s="190"/>
      <c r="AJ171" s="190"/>
      <c r="AK171" s="190"/>
      <c r="AL171" s="190"/>
      <c r="AM171" s="190"/>
      <c r="AN171" s="190"/>
      <c r="AO171" s="190"/>
      <c r="AP171" s="190"/>
      <c r="AQ171" s="190"/>
      <c r="AR171" s="190"/>
      <c r="AS171" s="190"/>
      <c r="AT171" s="190"/>
      <c r="AU171" s="190"/>
      <c r="AV171" s="190"/>
      <c r="AW171" s="190"/>
      <c r="AX171" s="190"/>
      <c r="AY171" s="190"/>
      <c r="AZ171" s="190"/>
      <c r="BA171" s="190"/>
      <c r="BB171" s="190"/>
      <c r="BC171" s="190"/>
      <c r="BD171" s="190"/>
      <c r="BE171" s="190"/>
      <c r="BF171" s="190"/>
      <c r="BG171" s="190"/>
      <c r="BH171" s="190"/>
    </row>
    <row r="172" customFormat="false" ht="12.75" hidden="false" customHeight="true" outlineLevel="3" collapsed="false">
      <c r="A172" s="191"/>
      <c r="B172" s="192"/>
      <c r="C172" s="195" t="s">
        <v>319</v>
      </c>
      <c r="D172" s="195"/>
      <c r="E172" s="195"/>
      <c r="F172" s="195"/>
      <c r="G172" s="195"/>
      <c r="H172" s="189"/>
      <c r="I172" s="189"/>
      <c r="J172" s="189"/>
      <c r="K172" s="189"/>
      <c r="L172" s="189"/>
      <c r="M172" s="189"/>
      <c r="N172" s="194"/>
      <c r="O172" s="194"/>
      <c r="P172" s="194"/>
      <c r="Q172" s="194"/>
      <c r="R172" s="189"/>
      <c r="S172" s="189"/>
      <c r="T172" s="189"/>
      <c r="U172" s="189"/>
      <c r="V172" s="189"/>
      <c r="W172" s="189"/>
      <c r="X172" s="189"/>
      <c r="Y172" s="189"/>
      <c r="Z172" s="190"/>
      <c r="AA172" s="190"/>
      <c r="AB172" s="190"/>
      <c r="AC172" s="190"/>
      <c r="AD172" s="190"/>
      <c r="AE172" s="190"/>
      <c r="AF172" s="190"/>
      <c r="AG172" s="190" t="s">
        <v>165</v>
      </c>
      <c r="AH172" s="190"/>
      <c r="AI172" s="190"/>
      <c r="AJ172" s="190"/>
      <c r="AK172" s="190"/>
      <c r="AL172" s="190"/>
      <c r="AM172" s="190"/>
      <c r="AN172" s="190"/>
      <c r="AO172" s="190"/>
      <c r="AP172" s="190"/>
      <c r="AQ172" s="190"/>
      <c r="AR172" s="190"/>
      <c r="AS172" s="190"/>
      <c r="AT172" s="190"/>
      <c r="AU172" s="190"/>
      <c r="AV172" s="190"/>
      <c r="AW172" s="190"/>
      <c r="AX172" s="190"/>
      <c r="AY172" s="190"/>
      <c r="AZ172" s="190"/>
      <c r="BA172" s="190"/>
      <c r="BB172" s="190"/>
      <c r="BC172" s="190"/>
      <c r="BD172" s="190"/>
      <c r="BE172" s="190"/>
      <c r="BF172" s="190"/>
      <c r="BG172" s="190"/>
      <c r="BH172" s="190"/>
    </row>
    <row r="173" customFormat="false" ht="12.75" hidden="false" customHeight="true" outlineLevel="3" collapsed="false">
      <c r="A173" s="191"/>
      <c r="B173" s="192"/>
      <c r="C173" s="195" t="s">
        <v>320</v>
      </c>
      <c r="D173" s="195"/>
      <c r="E173" s="195"/>
      <c r="F173" s="195"/>
      <c r="G173" s="195"/>
      <c r="H173" s="189"/>
      <c r="I173" s="189"/>
      <c r="J173" s="189"/>
      <c r="K173" s="189"/>
      <c r="L173" s="189"/>
      <c r="M173" s="189"/>
      <c r="N173" s="194"/>
      <c r="O173" s="194"/>
      <c r="P173" s="194"/>
      <c r="Q173" s="194"/>
      <c r="R173" s="189"/>
      <c r="S173" s="189"/>
      <c r="T173" s="189"/>
      <c r="U173" s="189"/>
      <c r="V173" s="189"/>
      <c r="W173" s="189"/>
      <c r="X173" s="189"/>
      <c r="Y173" s="189"/>
      <c r="Z173" s="190"/>
      <c r="AA173" s="190"/>
      <c r="AB173" s="190"/>
      <c r="AC173" s="190"/>
      <c r="AD173" s="190"/>
      <c r="AE173" s="190"/>
      <c r="AF173" s="190"/>
      <c r="AG173" s="190" t="s">
        <v>165</v>
      </c>
      <c r="AH173" s="190"/>
      <c r="AI173" s="190"/>
      <c r="AJ173" s="190"/>
      <c r="AK173" s="190"/>
      <c r="AL173" s="190"/>
      <c r="AM173" s="190"/>
      <c r="AN173" s="190"/>
      <c r="AO173" s="190"/>
      <c r="AP173" s="190"/>
      <c r="AQ173" s="190"/>
      <c r="AR173" s="190"/>
      <c r="AS173" s="190"/>
      <c r="AT173" s="190"/>
      <c r="AU173" s="190"/>
      <c r="AV173" s="190"/>
      <c r="AW173" s="190"/>
      <c r="AX173" s="190"/>
      <c r="AY173" s="190"/>
      <c r="AZ173" s="190"/>
      <c r="BA173" s="190"/>
      <c r="BB173" s="190"/>
      <c r="BC173" s="190"/>
      <c r="BD173" s="190"/>
      <c r="BE173" s="190"/>
      <c r="BF173" s="190"/>
      <c r="BG173" s="190"/>
      <c r="BH173" s="190"/>
    </row>
    <row r="174" customFormat="false" ht="37.3" hidden="false" customHeight="false" outlineLevel="1" collapsed="false">
      <c r="A174" s="199" t="n">
        <v>37</v>
      </c>
      <c r="B174" s="200" t="s">
        <v>321</v>
      </c>
      <c r="C174" s="201" t="s">
        <v>322</v>
      </c>
      <c r="D174" s="202" t="s">
        <v>302</v>
      </c>
      <c r="E174" s="203" t="n">
        <v>1</v>
      </c>
      <c r="F174" s="204"/>
      <c r="G174" s="205" t="n">
        <f aca="false">ROUND(E174*F174,2)</f>
        <v>0</v>
      </c>
      <c r="H174" s="204"/>
      <c r="I174" s="205" t="n">
        <f aca="false">ROUND(E174*H174,2)</f>
        <v>0</v>
      </c>
      <c r="J174" s="204"/>
      <c r="K174" s="205" t="n">
        <f aca="false">ROUND(E174*J174,2)</f>
        <v>0</v>
      </c>
      <c r="L174" s="205" t="n">
        <v>21</v>
      </c>
      <c r="M174" s="205" t="n">
        <f aca="false">G174*(1+L174/100)</f>
        <v>0</v>
      </c>
      <c r="N174" s="203" t="n">
        <v>0</v>
      </c>
      <c r="O174" s="203" t="n">
        <f aca="false">ROUND(E174*N174,2)</f>
        <v>0</v>
      </c>
      <c r="P174" s="203" t="n">
        <v>0</v>
      </c>
      <c r="Q174" s="203" t="n">
        <f aca="false">ROUND(E174*P174,2)</f>
        <v>0</v>
      </c>
      <c r="R174" s="205"/>
      <c r="S174" s="205" t="s">
        <v>159</v>
      </c>
      <c r="T174" s="206" t="s">
        <v>160</v>
      </c>
      <c r="U174" s="189" t="n">
        <v>0</v>
      </c>
      <c r="V174" s="189" t="n">
        <f aca="false">ROUND(E174*U174,2)</f>
        <v>0</v>
      </c>
      <c r="W174" s="189"/>
      <c r="X174" s="189" t="s">
        <v>161</v>
      </c>
      <c r="Y174" s="189" t="s">
        <v>162</v>
      </c>
      <c r="Z174" s="190"/>
      <c r="AA174" s="190"/>
      <c r="AB174" s="190"/>
      <c r="AC174" s="190"/>
      <c r="AD174" s="190"/>
      <c r="AE174" s="190"/>
      <c r="AF174" s="190"/>
      <c r="AG174" s="190" t="s">
        <v>163</v>
      </c>
      <c r="AH174" s="190"/>
      <c r="AI174" s="190"/>
      <c r="AJ174" s="190"/>
      <c r="AK174" s="190"/>
      <c r="AL174" s="190"/>
      <c r="AM174" s="190"/>
      <c r="AN174" s="190"/>
      <c r="AO174" s="190"/>
      <c r="AP174" s="190"/>
      <c r="AQ174" s="190"/>
      <c r="AR174" s="190"/>
      <c r="AS174" s="190"/>
      <c r="AT174" s="190"/>
      <c r="AU174" s="190"/>
      <c r="AV174" s="190"/>
      <c r="AW174" s="190"/>
      <c r="AX174" s="190"/>
      <c r="AY174" s="190"/>
      <c r="AZ174" s="190"/>
      <c r="BA174" s="190"/>
      <c r="BB174" s="190"/>
      <c r="BC174" s="190"/>
      <c r="BD174" s="190"/>
      <c r="BE174" s="190"/>
      <c r="BF174" s="190"/>
      <c r="BG174" s="190"/>
      <c r="BH174" s="190"/>
    </row>
    <row r="175" customFormat="false" ht="37.3" hidden="false" customHeight="false" outlineLevel="1" collapsed="false">
      <c r="A175" s="199" t="n">
        <v>38</v>
      </c>
      <c r="B175" s="200" t="s">
        <v>323</v>
      </c>
      <c r="C175" s="201" t="s">
        <v>324</v>
      </c>
      <c r="D175" s="202" t="s">
        <v>294</v>
      </c>
      <c r="E175" s="203" t="n">
        <v>1</v>
      </c>
      <c r="F175" s="204"/>
      <c r="G175" s="205" t="n">
        <f aca="false">ROUND(E175*F175,2)</f>
        <v>0</v>
      </c>
      <c r="H175" s="204"/>
      <c r="I175" s="205" t="n">
        <f aca="false">ROUND(E175*H175,2)</f>
        <v>0</v>
      </c>
      <c r="J175" s="204"/>
      <c r="K175" s="205" t="n">
        <f aca="false">ROUND(E175*J175,2)</f>
        <v>0</v>
      </c>
      <c r="L175" s="205" t="n">
        <v>21</v>
      </c>
      <c r="M175" s="205" t="n">
        <f aca="false">G175*(1+L175/100)</f>
        <v>0</v>
      </c>
      <c r="N175" s="203" t="n">
        <v>0</v>
      </c>
      <c r="O175" s="203" t="n">
        <f aca="false">ROUND(E175*N175,2)</f>
        <v>0</v>
      </c>
      <c r="P175" s="203" t="n">
        <v>0</v>
      </c>
      <c r="Q175" s="203" t="n">
        <f aca="false">ROUND(E175*P175,2)</f>
        <v>0</v>
      </c>
      <c r="R175" s="205"/>
      <c r="S175" s="205" t="s">
        <v>159</v>
      </c>
      <c r="T175" s="206" t="s">
        <v>160</v>
      </c>
      <c r="U175" s="189" t="n">
        <v>0</v>
      </c>
      <c r="V175" s="189" t="n">
        <f aca="false">ROUND(E175*U175,2)</f>
        <v>0</v>
      </c>
      <c r="W175" s="189"/>
      <c r="X175" s="189" t="s">
        <v>161</v>
      </c>
      <c r="Y175" s="189" t="s">
        <v>325</v>
      </c>
      <c r="Z175" s="190"/>
      <c r="AA175" s="190"/>
      <c r="AB175" s="190"/>
      <c r="AC175" s="190"/>
      <c r="AD175" s="190"/>
      <c r="AE175" s="190"/>
      <c r="AF175" s="190"/>
      <c r="AG175" s="190" t="s">
        <v>163</v>
      </c>
      <c r="AH175" s="190"/>
      <c r="AI175" s="190"/>
      <c r="AJ175" s="190"/>
      <c r="AK175" s="190"/>
      <c r="AL175" s="190"/>
      <c r="AM175" s="190"/>
      <c r="AN175" s="190"/>
      <c r="AO175" s="190"/>
      <c r="AP175" s="190"/>
      <c r="AQ175" s="190"/>
      <c r="AR175" s="190"/>
      <c r="AS175" s="190"/>
      <c r="AT175" s="190"/>
      <c r="AU175" s="190"/>
      <c r="AV175" s="190"/>
      <c r="AW175" s="190"/>
      <c r="AX175" s="190"/>
      <c r="AY175" s="190"/>
      <c r="AZ175" s="190"/>
      <c r="BA175" s="190"/>
      <c r="BB175" s="190"/>
      <c r="BC175" s="190"/>
      <c r="BD175" s="190"/>
      <c r="BE175" s="190"/>
      <c r="BF175" s="190"/>
      <c r="BG175" s="190"/>
      <c r="BH175" s="190"/>
    </row>
    <row r="176" customFormat="false" ht="12.75" hidden="false" customHeight="false" outlineLevel="0" collapsed="false">
      <c r="A176" s="173" t="s">
        <v>154</v>
      </c>
      <c r="B176" s="174" t="s">
        <v>111</v>
      </c>
      <c r="C176" s="175" t="s">
        <v>112</v>
      </c>
      <c r="D176" s="176"/>
      <c r="E176" s="177"/>
      <c r="F176" s="178"/>
      <c r="G176" s="178" t="n">
        <f aca="false">SUMIF(AG177:AG189,"&lt;&gt;NOR",G177:G189)</f>
        <v>0</v>
      </c>
      <c r="H176" s="178"/>
      <c r="I176" s="178" t="n">
        <f aca="false">SUM(I177:I189)</f>
        <v>0</v>
      </c>
      <c r="J176" s="178"/>
      <c r="K176" s="178" t="n">
        <f aca="false">SUM(K177:K189)</f>
        <v>0</v>
      </c>
      <c r="L176" s="178"/>
      <c r="M176" s="178" t="n">
        <f aca="false">SUM(M177:M189)</f>
        <v>0</v>
      </c>
      <c r="N176" s="177"/>
      <c r="O176" s="177" t="n">
        <f aca="false">SUM(O177:O189)</f>
        <v>0</v>
      </c>
      <c r="P176" s="177"/>
      <c r="Q176" s="177" t="n">
        <f aca="false">SUM(Q177:Q189)</f>
        <v>14.9</v>
      </c>
      <c r="R176" s="178"/>
      <c r="S176" s="178"/>
      <c r="T176" s="179"/>
      <c r="U176" s="180"/>
      <c r="V176" s="180" t="n">
        <f aca="false">SUM(V177:V189)</f>
        <v>54.21</v>
      </c>
      <c r="W176" s="180"/>
      <c r="X176" s="180"/>
      <c r="Y176" s="180"/>
      <c r="AG176" s="0" t="s">
        <v>155</v>
      </c>
    </row>
    <row r="177" customFormat="false" ht="12.75" hidden="false" customHeight="false" outlineLevel="1" collapsed="false">
      <c r="A177" s="181" t="n">
        <v>39</v>
      </c>
      <c r="B177" s="182" t="s">
        <v>326</v>
      </c>
      <c r="C177" s="183" t="s">
        <v>327</v>
      </c>
      <c r="D177" s="184" t="s">
        <v>240</v>
      </c>
      <c r="E177" s="185" t="n">
        <v>0.9</v>
      </c>
      <c r="F177" s="186"/>
      <c r="G177" s="187" t="n">
        <f aca="false">ROUND(E177*F177,2)</f>
        <v>0</v>
      </c>
      <c r="H177" s="186"/>
      <c r="I177" s="187" t="n">
        <f aca="false">ROUND(E177*H177,2)</f>
        <v>0</v>
      </c>
      <c r="J177" s="186"/>
      <c r="K177" s="187" t="n">
        <f aca="false">ROUND(E177*J177,2)</f>
        <v>0</v>
      </c>
      <c r="L177" s="187" t="n">
        <v>21</v>
      </c>
      <c r="M177" s="187" t="n">
        <f aca="false">G177*(1+L177/100)</f>
        <v>0</v>
      </c>
      <c r="N177" s="185" t="n">
        <v>0.00139</v>
      </c>
      <c r="O177" s="185" t="n">
        <f aca="false">ROUND(E177*N177,2)</f>
        <v>0</v>
      </c>
      <c r="P177" s="185" t="n">
        <v>1.8</v>
      </c>
      <c r="Q177" s="185" t="n">
        <f aca="false">ROUND(E177*P177,2)</f>
        <v>1.62</v>
      </c>
      <c r="R177" s="187"/>
      <c r="S177" s="187" t="s">
        <v>171</v>
      </c>
      <c r="T177" s="188" t="s">
        <v>171</v>
      </c>
      <c r="U177" s="189" t="n">
        <v>12.26</v>
      </c>
      <c r="V177" s="189" t="n">
        <f aca="false">ROUND(E177*U177,2)</f>
        <v>11.03</v>
      </c>
      <c r="W177" s="189"/>
      <c r="X177" s="189" t="s">
        <v>161</v>
      </c>
      <c r="Y177" s="189" t="s">
        <v>172</v>
      </c>
      <c r="Z177" s="190"/>
      <c r="AA177" s="190"/>
      <c r="AB177" s="190"/>
      <c r="AC177" s="190"/>
      <c r="AD177" s="190"/>
      <c r="AE177" s="190"/>
      <c r="AF177" s="190"/>
      <c r="AG177" s="190" t="s">
        <v>163</v>
      </c>
      <c r="AH177" s="190"/>
      <c r="AI177" s="190"/>
      <c r="AJ177" s="190"/>
      <c r="AK177" s="190"/>
      <c r="AL177" s="190"/>
      <c r="AM177" s="190"/>
      <c r="AN177" s="190"/>
      <c r="AO177" s="190"/>
      <c r="AP177" s="190"/>
      <c r="AQ177" s="190"/>
      <c r="AR177" s="190"/>
      <c r="AS177" s="190"/>
      <c r="AT177" s="190"/>
      <c r="AU177" s="190"/>
      <c r="AV177" s="190"/>
      <c r="AW177" s="190"/>
      <c r="AX177" s="190"/>
      <c r="AY177" s="190"/>
      <c r="AZ177" s="190"/>
      <c r="BA177" s="190"/>
      <c r="BB177" s="190"/>
      <c r="BC177" s="190"/>
      <c r="BD177" s="190"/>
      <c r="BE177" s="190"/>
      <c r="BF177" s="190"/>
      <c r="BG177" s="190"/>
      <c r="BH177" s="190"/>
    </row>
    <row r="178" customFormat="false" ht="19.4" hidden="false" customHeight="false" outlineLevel="2" collapsed="false">
      <c r="A178" s="191"/>
      <c r="B178" s="192"/>
      <c r="C178" s="196" t="s">
        <v>328</v>
      </c>
      <c r="D178" s="197"/>
      <c r="E178" s="198" t="n">
        <v>0.9</v>
      </c>
      <c r="F178" s="189"/>
      <c r="G178" s="189"/>
      <c r="H178" s="189"/>
      <c r="I178" s="189"/>
      <c r="J178" s="189"/>
      <c r="K178" s="189"/>
      <c r="L178" s="189"/>
      <c r="M178" s="189"/>
      <c r="N178" s="194"/>
      <c r="O178" s="194"/>
      <c r="P178" s="194"/>
      <c r="Q178" s="194"/>
      <c r="R178" s="189"/>
      <c r="S178" s="189"/>
      <c r="T178" s="189"/>
      <c r="U178" s="189"/>
      <c r="V178" s="189"/>
      <c r="W178" s="189"/>
      <c r="X178" s="189"/>
      <c r="Y178" s="189"/>
      <c r="Z178" s="190"/>
      <c r="AA178" s="190"/>
      <c r="AB178" s="190"/>
      <c r="AC178" s="190"/>
      <c r="AD178" s="190"/>
      <c r="AE178" s="190"/>
      <c r="AF178" s="190"/>
      <c r="AG178" s="190" t="s">
        <v>168</v>
      </c>
      <c r="AH178" s="190" t="n">
        <v>0</v>
      </c>
      <c r="AI178" s="190"/>
      <c r="AJ178" s="190"/>
      <c r="AK178" s="190"/>
      <c r="AL178" s="190"/>
      <c r="AM178" s="190"/>
      <c r="AN178" s="190"/>
      <c r="AO178" s="190"/>
      <c r="AP178" s="190"/>
      <c r="AQ178" s="190"/>
      <c r="AR178" s="190"/>
      <c r="AS178" s="190"/>
      <c r="AT178" s="190"/>
      <c r="AU178" s="190"/>
      <c r="AV178" s="190"/>
      <c r="AW178" s="190"/>
      <c r="AX178" s="190"/>
      <c r="AY178" s="190"/>
      <c r="AZ178" s="190"/>
      <c r="BA178" s="190"/>
      <c r="BB178" s="190"/>
      <c r="BC178" s="190"/>
      <c r="BD178" s="190"/>
      <c r="BE178" s="190"/>
      <c r="BF178" s="190"/>
      <c r="BG178" s="190"/>
      <c r="BH178" s="190"/>
    </row>
    <row r="179" customFormat="false" ht="12.75" hidden="false" customHeight="false" outlineLevel="1" collapsed="false">
      <c r="A179" s="181" t="n">
        <v>40</v>
      </c>
      <c r="B179" s="182" t="s">
        <v>329</v>
      </c>
      <c r="C179" s="183" t="s">
        <v>330</v>
      </c>
      <c r="D179" s="184" t="s">
        <v>158</v>
      </c>
      <c r="E179" s="185" t="n">
        <v>449.7</v>
      </c>
      <c r="F179" s="186"/>
      <c r="G179" s="187" t="n">
        <f aca="false">ROUND(E179*F179,2)</f>
        <v>0</v>
      </c>
      <c r="H179" s="186"/>
      <c r="I179" s="187" t="n">
        <f aca="false">ROUND(E179*H179,2)</f>
        <v>0</v>
      </c>
      <c r="J179" s="186"/>
      <c r="K179" s="187" t="n">
        <f aca="false">ROUND(E179*J179,2)</f>
        <v>0</v>
      </c>
      <c r="L179" s="187" t="n">
        <v>21</v>
      </c>
      <c r="M179" s="187" t="n">
        <f aca="false">G179*(1+L179/100)</f>
        <v>0</v>
      </c>
      <c r="N179" s="185" t="n">
        <v>0</v>
      </c>
      <c r="O179" s="185" t="n">
        <f aca="false">ROUND(E179*N179,2)</f>
        <v>0</v>
      </c>
      <c r="P179" s="185" t="n">
        <v>0.026</v>
      </c>
      <c r="Q179" s="185" t="n">
        <f aca="false">ROUND(E179*P179,2)</f>
        <v>11.69</v>
      </c>
      <c r="R179" s="187"/>
      <c r="S179" s="187" t="s">
        <v>171</v>
      </c>
      <c r="T179" s="188" t="s">
        <v>171</v>
      </c>
      <c r="U179" s="189" t="n">
        <v>0.08</v>
      </c>
      <c r="V179" s="189" t="n">
        <f aca="false">ROUND(E179*U179,2)</f>
        <v>35.98</v>
      </c>
      <c r="W179" s="189"/>
      <c r="X179" s="189" t="s">
        <v>161</v>
      </c>
      <c r="Y179" s="189" t="s">
        <v>172</v>
      </c>
      <c r="Z179" s="190"/>
      <c r="AA179" s="190"/>
      <c r="AB179" s="190"/>
      <c r="AC179" s="190"/>
      <c r="AD179" s="190"/>
      <c r="AE179" s="190"/>
      <c r="AF179" s="190"/>
      <c r="AG179" s="190" t="s">
        <v>163</v>
      </c>
      <c r="AH179" s="190"/>
      <c r="AI179" s="190"/>
      <c r="AJ179" s="190"/>
      <c r="AK179" s="190"/>
      <c r="AL179" s="190"/>
      <c r="AM179" s="190"/>
      <c r="AN179" s="190"/>
      <c r="AO179" s="190"/>
      <c r="AP179" s="190"/>
      <c r="AQ179" s="190"/>
      <c r="AR179" s="190"/>
      <c r="AS179" s="190"/>
      <c r="AT179" s="190"/>
      <c r="AU179" s="190"/>
      <c r="AV179" s="190"/>
      <c r="AW179" s="190"/>
      <c r="AX179" s="190"/>
      <c r="AY179" s="190"/>
      <c r="AZ179" s="190"/>
      <c r="BA179" s="190"/>
      <c r="BB179" s="190"/>
      <c r="BC179" s="190"/>
      <c r="BD179" s="190"/>
      <c r="BE179" s="190"/>
      <c r="BF179" s="190"/>
      <c r="BG179" s="190"/>
      <c r="BH179" s="190"/>
    </row>
    <row r="180" customFormat="false" ht="12.75" hidden="false" customHeight="false" outlineLevel="2" collapsed="false">
      <c r="A180" s="191"/>
      <c r="B180" s="192"/>
      <c r="C180" s="196" t="s">
        <v>195</v>
      </c>
      <c r="D180" s="197"/>
      <c r="E180" s="198" t="n">
        <v>208.2</v>
      </c>
      <c r="F180" s="189"/>
      <c r="G180" s="189"/>
      <c r="H180" s="189"/>
      <c r="I180" s="189"/>
      <c r="J180" s="189"/>
      <c r="K180" s="189"/>
      <c r="L180" s="189"/>
      <c r="M180" s="189"/>
      <c r="N180" s="194"/>
      <c r="O180" s="194"/>
      <c r="P180" s="194"/>
      <c r="Q180" s="194"/>
      <c r="R180" s="189"/>
      <c r="S180" s="189"/>
      <c r="T180" s="189"/>
      <c r="U180" s="189"/>
      <c r="V180" s="189"/>
      <c r="W180" s="189"/>
      <c r="X180" s="189"/>
      <c r="Y180" s="189"/>
      <c r="Z180" s="190"/>
      <c r="AA180" s="190"/>
      <c r="AB180" s="190"/>
      <c r="AC180" s="190"/>
      <c r="AD180" s="190"/>
      <c r="AE180" s="190"/>
      <c r="AF180" s="190"/>
      <c r="AG180" s="190" t="s">
        <v>168</v>
      </c>
      <c r="AH180" s="190" t="n">
        <v>0</v>
      </c>
      <c r="AI180" s="190"/>
      <c r="AJ180" s="190"/>
      <c r="AK180" s="190"/>
      <c r="AL180" s="190"/>
      <c r="AM180" s="190"/>
      <c r="AN180" s="190"/>
      <c r="AO180" s="190"/>
      <c r="AP180" s="190"/>
      <c r="AQ180" s="190"/>
      <c r="AR180" s="190"/>
      <c r="AS180" s="190"/>
      <c r="AT180" s="190"/>
      <c r="AU180" s="190"/>
      <c r="AV180" s="190"/>
      <c r="AW180" s="190"/>
      <c r="AX180" s="190"/>
      <c r="AY180" s="190"/>
      <c r="AZ180" s="190"/>
      <c r="BA180" s="190"/>
      <c r="BB180" s="190"/>
      <c r="BC180" s="190"/>
      <c r="BD180" s="190"/>
      <c r="BE180" s="190"/>
      <c r="BF180" s="190"/>
      <c r="BG180" s="190"/>
      <c r="BH180" s="190"/>
    </row>
    <row r="181" customFormat="false" ht="12.75" hidden="false" customHeight="false" outlineLevel="3" collapsed="false">
      <c r="A181" s="191"/>
      <c r="B181" s="192"/>
      <c r="C181" s="196" t="s">
        <v>217</v>
      </c>
      <c r="D181" s="197"/>
      <c r="E181" s="198" t="n">
        <v>-15</v>
      </c>
      <c r="F181" s="189"/>
      <c r="G181" s="189"/>
      <c r="H181" s="189"/>
      <c r="I181" s="189"/>
      <c r="J181" s="189"/>
      <c r="K181" s="189"/>
      <c r="L181" s="189"/>
      <c r="M181" s="189"/>
      <c r="N181" s="194"/>
      <c r="O181" s="194"/>
      <c r="P181" s="194"/>
      <c r="Q181" s="194"/>
      <c r="R181" s="189"/>
      <c r="S181" s="189"/>
      <c r="T181" s="189"/>
      <c r="U181" s="189"/>
      <c r="V181" s="189"/>
      <c r="W181" s="189"/>
      <c r="X181" s="189"/>
      <c r="Y181" s="189"/>
      <c r="Z181" s="190"/>
      <c r="AA181" s="190"/>
      <c r="AB181" s="190"/>
      <c r="AC181" s="190"/>
      <c r="AD181" s="190"/>
      <c r="AE181" s="190"/>
      <c r="AF181" s="190"/>
      <c r="AG181" s="190" t="s">
        <v>168</v>
      </c>
      <c r="AH181" s="190" t="n">
        <v>0</v>
      </c>
      <c r="AI181" s="190"/>
      <c r="AJ181" s="190"/>
      <c r="AK181" s="190"/>
      <c r="AL181" s="190"/>
      <c r="AM181" s="190"/>
      <c r="AN181" s="190"/>
      <c r="AO181" s="190"/>
      <c r="AP181" s="190"/>
      <c r="AQ181" s="190"/>
      <c r="AR181" s="190"/>
      <c r="AS181" s="190"/>
      <c r="AT181" s="190"/>
      <c r="AU181" s="190"/>
      <c r="AV181" s="190"/>
      <c r="AW181" s="190"/>
      <c r="AX181" s="190"/>
      <c r="AY181" s="190"/>
      <c r="AZ181" s="190"/>
      <c r="BA181" s="190"/>
      <c r="BB181" s="190"/>
      <c r="BC181" s="190"/>
      <c r="BD181" s="190"/>
      <c r="BE181" s="190"/>
      <c r="BF181" s="190"/>
      <c r="BG181" s="190"/>
      <c r="BH181" s="190"/>
    </row>
    <row r="182" customFormat="false" ht="12.75" hidden="false" customHeight="false" outlineLevel="3" collapsed="false">
      <c r="A182" s="191"/>
      <c r="B182" s="192"/>
      <c r="C182" s="196" t="s">
        <v>196</v>
      </c>
      <c r="D182" s="197"/>
      <c r="E182" s="198" t="n">
        <v>64.1</v>
      </c>
      <c r="F182" s="189"/>
      <c r="G182" s="189"/>
      <c r="H182" s="189"/>
      <c r="I182" s="189"/>
      <c r="J182" s="189"/>
      <c r="K182" s="189"/>
      <c r="L182" s="189"/>
      <c r="M182" s="189"/>
      <c r="N182" s="194"/>
      <c r="O182" s="194"/>
      <c r="P182" s="194"/>
      <c r="Q182" s="194"/>
      <c r="R182" s="189"/>
      <c r="S182" s="189"/>
      <c r="T182" s="189"/>
      <c r="U182" s="189"/>
      <c r="V182" s="189"/>
      <c r="W182" s="189"/>
      <c r="X182" s="189"/>
      <c r="Y182" s="189"/>
      <c r="Z182" s="190"/>
      <c r="AA182" s="190"/>
      <c r="AB182" s="190"/>
      <c r="AC182" s="190"/>
      <c r="AD182" s="190"/>
      <c r="AE182" s="190"/>
      <c r="AF182" s="190"/>
      <c r="AG182" s="190" t="s">
        <v>168</v>
      </c>
      <c r="AH182" s="190" t="n">
        <v>0</v>
      </c>
      <c r="AI182" s="190"/>
      <c r="AJ182" s="190"/>
      <c r="AK182" s="190"/>
      <c r="AL182" s="190"/>
      <c r="AM182" s="190"/>
      <c r="AN182" s="190"/>
      <c r="AO182" s="190"/>
      <c r="AP182" s="190"/>
      <c r="AQ182" s="190"/>
      <c r="AR182" s="190"/>
      <c r="AS182" s="190"/>
      <c r="AT182" s="190"/>
      <c r="AU182" s="190"/>
      <c r="AV182" s="190"/>
      <c r="AW182" s="190"/>
      <c r="AX182" s="190"/>
      <c r="AY182" s="190"/>
      <c r="AZ182" s="190"/>
      <c r="BA182" s="190"/>
      <c r="BB182" s="190"/>
      <c r="BC182" s="190"/>
      <c r="BD182" s="190"/>
      <c r="BE182" s="190"/>
      <c r="BF182" s="190"/>
      <c r="BG182" s="190"/>
      <c r="BH182" s="190"/>
    </row>
    <row r="183" customFormat="false" ht="12.75" hidden="false" customHeight="false" outlineLevel="3" collapsed="false">
      <c r="A183" s="191"/>
      <c r="B183" s="192"/>
      <c r="C183" s="196" t="s">
        <v>197</v>
      </c>
      <c r="D183" s="197"/>
      <c r="E183" s="198" t="n">
        <v>58</v>
      </c>
      <c r="F183" s="189"/>
      <c r="G183" s="189"/>
      <c r="H183" s="189"/>
      <c r="I183" s="189"/>
      <c r="J183" s="189"/>
      <c r="K183" s="189"/>
      <c r="L183" s="189"/>
      <c r="M183" s="189"/>
      <c r="N183" s="194"/>
      <c r="O183" s="194"/>
      <c r="P183" s="194"/>
      <c r="Q183" s="194"/>
      <c r="R183" s="189"/>
      <c r="S183" s="189"/>
      <c r="T183" s="189"/>
      <c r="U183" s="189"/>
      <c r="V183" s="189"/>
      <c r="W183" s="189"/>
      <c r="X183" s="189"/>
      <c r="Y183" s="189"/>
      <c r="Z183" s="190"/>
      <c r="AA183" s="190"/>
      <c r="AB183" s="190"/>
      <c r="AC183" s="190"/>
      <c r="AD183" s="190"/>
      <c r="AE183" s="190"/>
      <c r="AF183" s="190"/>
      <c r="AG183" s="190" t="s">
        <v>168</v>
      </c>
      <c r="AH183" s="190" t="n">
        <v>0</v>
      </c>
      <c r="AI183" s="190"/>
      <c r="AJ183" s="190"/>
      <c r="AK183" s="190"/>
      <c r="AL183" s="190"/>
      <c r="AM183" s="190"/>
      <c r="AN183" s="190"/>
      <c r="AO183" s="190"/>
      <c r="AP183" s="190"/>
      <c r="AQ183" s="190"/>
      <c r="AR183" s="190"/>
      <c r="AS183" s="190"/>
      <c r="AT183" s="190"/>
      <c r="AU183" s="190"/>
      <c r="AV183" s="190"/>
      <c r="AW183" s="190"/>
      <c r="AX183" s="190"/>
      <c r="AY183" s="190"/>
      <c r="AZ183" s="190"/>
      <c r="BA183" s="190"/>
      <c r="BB183" s="190"/>
      <c r="BC183" s="190"/>
      <c r="BD183" s="190"/>
      <c r="BE183" s="190"/>
      <c r="BF183" s="190"/>
      <c r="BG183" s="190"/>
      <c r="BH183" s="190"/>
    </row>
    <row r="184" customFormat="false" ht="12.75" hidden="false" customHeight="false" outlineLevel="3" collapsed="false">
      <c r="A184" s="191"/>
      <c r="B184" s="192"/>
      <c r="C184" s="196" t="s">
        <v>198</v>
      </c>
      <c r="D184" s="197"/>
      <c r="E184" s="198" t="n">
        <v>67.2</v>
      </c>
      <c r="F184" s="189"/>
      <c r="G184" s="189"/>
      <c r="H184" s="189"/>
      <c r="I184" s="189"/>
      <c r="J184" s="189"/>
      <c r="K184" s="189"/>
      <c r="L184" s="189"/>
      <c r="M184" s="189"/>
      <c r="N184" s="194"/>
      <c r="O184" s="194"/>
      <c r="P184" s="194"/>
      <c r="Q184" s="194"/>
      <c r="R184" s="189"/>
      <c r="S184" s="189"/>
      <c r="T184" s="189"/>
      <c r="U184" s="189"/>
      <c r="V184" s="189"/>
      <c r="W184" s="189"/>
      <c r="X184" s="189"/>
      <c r="Y184" s="189"/>
      <c r="Z184" s="190"/>
      <c r="AA184" s="190"/>
      <c r="AB184" s="190"/>
      <c r="AC184" s="190"/>
      <c r="AD184" s="190"/>
      <c r="AE184" s="190"/>
      <c r="AF184" s="190"/>
      <c r="AG184" s="190" t="s">
        <v>168</v>
      </c>
      <c r="AH184" s="190" t="n">
        <v>0</v>
      </c>
      <c r="AI184" s="190"/>
      <c r="AJ184" s="190"/>
      <c r="AK184" s="190"/>
      <c r="AL184" s="190"/>
      <c r="AM184" s="190"/>
      <c r="AN184" s="190"/>
      <c r="AO184" s="190"/>
      <c r="AP184" s="190"/>
      <c r="AQ184" s="190"/>
      <c r="AR184" s="190"/>
      <c r="AS184" s="190"/>
      <c r="AT184" s="190"/>
      <c r="AU184" s="190"/>
      <c r="AV184" s="190"/>
      <c r="AW184" s="190"/>
      <c r="AX184" s="190"/>
      <c r="AY184" s="190"/>
      <c r="AZ184" s="190"/>
      <c r="BA184" s="190"/>
      <c r="BB184" s="190"/>
      <c r="BC184" s="190"/>
      <c r="BD184" s="190"/>
      <c r="BE184" s="190"/>
      <c r="BF184" s="190"/>
      <c r="BG184" s="190"/>
      <c r="BH184" s="190"/>
    </row>
    <row r="185" customFormat="false" ht="12.75" hidden="false" customHeight="false" outlineLevel="3" collapsed="false">
      <c r="A185" s="191"/>
      <c r="B185" s="192"/>
      <c r="C185" s="196" t="s">
        <v>199</v>
      </c>
      <c r="D185" s="197"/>
      <c r="E185" s="198" t="n">
        <v>67.2</v>
      </c>
      <c r="F185" s="189"/>
      <c r="G185" s="189"/>
      <c r="H185" s="189"/>
      <c r="I185" s="189"/>
      <c r="J185" s="189"/>
      <c r="K185" s="189"/>
      <c r="L185" s="189"/>
      <c r="M185" s="189"/>
      <c r="N185" s="194"/>
      <c r="O185" s="194"/>
      <c r="P185" s="194"/>
      <c r="Q185" s="194"/>
      <c r="R185" s="189"/>
      <c r="S185" s="189"/>
      <c r="T185" s="189"/>
      <c r="U185" s="189"/>
      <c r="V185" s="189"/>
      <c r="W185" s="189"/>
      <c r="X185" s="189"/>
      <c r="Y185" s="189"/>
      <c r="Z185" s="190"/>
      <c r="AA185" s="190"/>
      <c r="AB185" s="190"/>
      <c r="AC185" s="190"/>
      <c r="AD185" s="190"/>
      <c r="AE185" s="190"/>
      <c r="AF185" s="190"/>
      <c r="AG185" s="190" t="s">
        <v>168</v>
      </c>
      <c r="AH185" s="190" t="n">
        <v>0</v>
      </c>
      <c r="AI185" s="190"/>
      <c r="AJ185" s="190"/>
      <c r="AK185" s="190"/>
      <c r="AL185" s="190"/>
      <c r="AM185" s="190"/>
      <c r="AN185" s="190"/>
      <c r="AO185" s="190"/>
      <c r="AP185" s="190"/>
      <c r="AQ185" s="190"/>
      <c r="AR185" s="190"/>
      <c r="AS185" s="190"/>
      <c r="AT185" s="190"/>
      <c r="AU185" s="190"/>
      <c r="AV185" s="190"/>
      <c r="AW185" s="190"/>
      <c r="AX185" s="190"/>
      <c r="AY185" s="190"/>
      <c r="AZ185" s="190"/>
      <c r="BA185" s="190"/>
      <c r="BB185" s="190"/>
      <c r="BC185" s="190"/>
      <c r="BD185" s="190"/>
      <c r="BE185" s="190"/>
      <c r="BF185" s="190"/>
      <c r="BG185" s="190"/>
      <c r="BH185" s="190"/>
    </row>
    <row r="186" customFormat="false" ht="12.75" hidden="false" customHeight="false" outlineLevel="1" collapsed="false">
      <c r="A186" s="181" t="n">
        <v>41</v>
      </c>
      <c r="B186" s="182" t="s">
        <v>331</v>
      </c>
      <c r="C186" s="183" t="s">
        <v>332</v>
      </c>
      <c r="D186" s="184" t="s">
        <v>158</v>
      </c>
      <c r="E186" s="185" t="n">
        <v>15</v>
      </c>
      <c r="F186" s="186"/>
      <c r="G186" s="187" t="n">
        <f aca="false">ROUND(E186*F186,2)</f>
        <v>0</v>
      </c>
      <c r="H186" s="186"/>
      <c r="I186" s="187" t="n">
        <f aca="false">ROUND(E186*H186,2)</f>
        <v>0</v>
      </c>
      <c r="J186" s="186"/>
      <c r="K186" s="187" t="n">
        <f aca="false">ROUND(E186*J186,2)</f>
        <v>0</v>
      </c>
      <c r="L186" s="187" t="n">
        <v>21</v>
      </c>
      <c r="M186" s="187" t="n">
        <f aca="false">G186*(1+L186/100)</f>
        <v>0</v>
      </c>
      <c r="N186" s="185" t="n">
        <v>0</v>
      </c>
      <c r="O186" s="185" t="n">
        <f aca="false">ROUND(E186*N186,2)</f>
        <v>0</v>
      </c>
      <c r="P186" s="185" t="n">
        <v>0.092</v>
      </c>
      <c r="Q186" s="185" t="n">
        <f aca="false">ROUND(E186*P186,2)</f>
        <v>1.38</v>
      </c>
      <c r="R186" s="187"/>
      <c r="S186" s="187" t="s">
        <v>171</v>
      </c>
      <c r="T186" s="188" t="s">
        <v>171</v>
      </c>
      <c r="U186" s="189" t="n">
        <v>0.26</v>
      </c>
      <c r="V186" s="189" t="n">
        <f aca="false">ROUND(E186*U186,2)</f>
        <v>3.9</v>
      </c>
      <c r="W186" s="189"/>
      <c r="X186" s="189" t="s">
        <v>161</v>
      </c>
      <c r="Y186" s="189" t="s">
        <v>172</v>
      </c>
      <c r="Z186" s="190"/>
      <c r="AA186" s="190"/>
      <c r="AB186" s="190"/>
      <c r="AC186" s="190"/>
      <c r="AD186" s="190"/>
      <c r="AE186" s="190"/>
      <c r="AF186" s="190"/>
      <c r="AG186" s="190" t="s">
        <v>163</v>
      </c>
      <c r="AH186" s="190"/>
      <c r="AI186" s="190"/>
      <c r="AJ186" s="190"/>
      <c r="AK186" s="190"/>
      <c r="AL186" s="190"/>
      <c r="AM186" s="190"/>
      <c r="AN186" s="190"/>
      <c r="AO186" s="190"/>
      <c r="AP186" s="190"/>
      <c r="AQ186" s="190"/>
      <c r="AR186" s="190"/>
      <c r="AS186" s="190"/>
      <c r="AT186" s="190"/>
      <c r="AU186" s="190"/>
      <c r="AV186" s="190"/>
      <c r="AW186" s="190"/>
      <c r="AX186" s="190"/>
      <c r="AY186" s="190"/>
      <c r="AZ186" s="190"/>
      <c r="BA186" s="190"/>
      <c r="BB186" s="190"/>
      <c r="BC186" s="190"/>
      <c r="BD186" s="190"/>
      <c r="BE186" s="190"/>
      <c r="BF186" s="190"/>
      <c r="BG186" s="190"/>
      <c r="BH186" s="190"/>
    </row>
    <row r="187" customFormat="false" ht="12.75" hidden="false" customHeight="false" outlineLevel="2" collapsed="false">
      <c r="A187" s="191"/>
      <c r="B187" s="192"/>
      <c r="C187" s="196" t="s">
        <v>202</v>
      </c>
      <c r="D187" s="197"/>
      <c r="E187" s="198" t="n">
        <v>15</v>
      </c>
      <c r="F187" s="189"/>
      <c r="G187" s="189"/>
      <c r="H187" s="189"/>
      <c r="I187" s="189"/>
      <c r="J187" s="189"/>
      <c r="K187" s="189"/>
      <c r="L187" s="189"/>
      <c r="M187" s="189"/>
      <c r="N187" s="194"/>
      <c r="O187" s="194"/>
      <c r="P187" s="194"/>
      <c r="Q187" s="194"/>
      <c r="R187" s="189"/>
      <c r="S187" s="189"/>
      <c r="T187" s="189"/>
      <c r="U187" s="189"/>
      <c r="V187" s="189"/>
      <c r="W187" s="189"/>
      <c r="X187" s="189"/>
      <c r="Y187" s="189"/>
      <c r="Z187" s="190"/>
      <c r="AA187" s="190"/>
      <c r="AB187" s="190"/>
      <c r="AC187" s="190"/>
      <c r="AD187" s="190"/>
      <c r="AE187" s="190"/>
      <c r="AF187" s="190"/>
      <c r="AG187" s="190" t="s">
        <v>168</v>
      </c>
      <c r="AH187" s="190" t="n">
        <v>0</v>
      </c>
      <c r="AI187" s="190"/>
      <c r="AJ187" s="190"/>
      <c r="AK187" s="190"/>
      <c r="AL187" s="190"/>
      <c r="AM187" s="190"/>
      <c r="AN187" s="190"/>
      <c r="AO187" s="190"/>
      <c r="AP187" s="190"/>
      <c r="AQ187" s="190"/>
      <c r="AR187" s="190"/>
      <c r="AS187" s="190"/>
      <c r="AT187" s="190"/>
      <c r="AU187" s="190"/>
      <c r="AV187" s="190"/>
      <c r="AW187" s="190"/>
      <c r="AX187" s="190"/>
      <c r="AY187" s="190"/>
      <c r="AZ187" s="190"/>
      <c r="BA187" s="190"/>
      <c r="BB187" s="190"/>
      <c r="BC187" s="190"/>
      <c r="BD187" s="190"/>
      <c r="BE187" s="190"/>
      <c r="BF187" s="190"/>
      <c r="BG187" s="190"/>
      <c r="BH187" s="190"/>
    </row>
    <row r="188" customFormat="false" ht="12.75" hidden="false" customHeight="false" outlineLevel="1" collapsed="false">
      <c r="A188" s="181" t="n">
        <v>42</v>
      </c>
      <c r="B188" s="182" t="s">
        <v>333</v>
      </c>
      <c r="C188" s="183" t="s">
        <v>334</v>
      </c>
      <c r="D188" s="184" t="s">
        <v>158</v>
      </c>
      <c r="E188" s="185" t="n">
        <v>15</v>
      </c>
      <c r="F188" s="186"/>
      <c r="G188" s="187" t="n">
        <f aca="false">ROUND(E188*F188,2)</f>
        <v>0</v>
      </c>
      <c r="H188" s="186"/>
      <c r="I188" s="187" t="n">
        <f aca="false">ROUND(E188*H188,2)</f>
        <v>0</v>
      </c>
      <c r="J188" s="186"/>
      <c r="K188" s="187" t="n">
        <f aca="false">ROUND(E188*J188,2)</f>
        <v>0</v>
      </c>
      <c r="L188" s="187" t="n">
        <v>21</v>
      </c>
      <c r="M188" s="187" t="n">
        <f aca="false">G188*(1+L188/100)</f>
        <v>0</v>
      </c>
      <c r="N188" s="185" t="n">
        <v>0</v>
      </c>
      <c r="O188" s="185" t="n">
        <f aca="false">ROUND(E188*N188,2)</f>
        <v>0</v>
      </c>
      <c r="P188" s="185" t="n">
        <v>0.014</v>
      </c>
      <c r="Q188" s="185" t="n">
        <f aca="false">ROUND(E188*P188,2)</f>
        <v>0.21</v>
      </c>
      <c r="R188" s="187"/>
      <c r="S188" s="187" t="s">
        <v>171</v>
      </c>
      <c r="T188" s="188" t="s">
        <v>171</v>
      </c>
      <c r="U188" s="189" t="n">
        <v>0.22</v>
      </c>
      <c r="V188" s="189" t="n">
        <f aca="false">ROUND(E188*U188,2)</f>
        <v>3.3</v>
      </c>
      <c r="W188" s="189"/>
      <c r="X188" s="189" t="s">
        <v>161</v>
      </c>
      <c r="Y188" s="189" t="s">
        <v>172</v>
      </c>
      <c r="Z188" s="190"/>
      <c r="AA188" s="190"/>
      <c r="AB188" s="190"/>
      <c r="AC188" s="190"/>
      <c r="AD188" s="190"/>
      <c r="AE188" s="190"/>
      <c r="AF188" s="190"/>
      <c r="AG188" s="190" t="s">
        <v>163</v>
      </c>
      <c r="AH188" s="190"/>
      <c r="AI188" s="190"/>
      <c r="AJ188" s="190"/>
      <c r="AK188" s="190"/>
      <c r="AL188" s="190"/>
      <c r="AM188" s="190"/>
      <c r="AN188" s="190"/>
      <c r="AO188" s="190"/>
      <c r="AP188" s="190"/>
      <c r="AQ188" s="190"/>
      <c r="AR188" s="190"/>
      <c r="AS188" s="190"/>
      <c r="AT188" s="190"/>
      <c r="AU188" s="190"/>
      <c r="AV188" s="190"/>
      <c r="AW188" s="190"/>
      <c r="AX188" s="190"/>
      <c r="AY188" s="190"/>
      <c r="AZ188" s="190"/>
      <c r="BA188" s="190"/>
      <c r="BB188" s="190"/>
      <c r="BC188" s="190"/>
      <c r="BD188" s="190"/>
      <c r="BE188" s="190"/>
      <c r="BF188" s="190"/>
      <c r="BG188" s="190"/>
      <c r="BH188" s="190"/>
    </row>
    <row r="189" customFormat="false" ht="12.75" hidden="false" customHeight="false" outlineLevel="2" collapsed="false">
      <c r="A189" s="191"/>
      <c r="B189" s="192"/>
      <c r="C189" s="196" t="s">
        <v>202</v>
      </c>
      <c r="D189" s="197"/>
      <c r="E189" s="198" t="n">
        <v>15</v>
      </c>
      <c r="F189" s="189"/>
      <c r="G189" s="189"/>
      <c r="H189" s="189"/>
      <c r="I189" s="189"/>
      <c r="J189" s="189"/>
      <c r="K189" s="189"/>
      <c r="L189" s="189"/>
      <c r="M189" s="189"/>
      <c r="N189" s="194"/>
      <c r="O189" s="194"/>
      <c r="P189" s="194"/>
      <c r="Q189" s="194"/>
      <c r="R189" s="189"/>
      <c r="S189" s="189"/>
      <c r="T189" s="189"/>
      <c r="U189" s="189"/>
      <c r="V189" s="189"/>
      <c r="W189" s="189"/>
      <c r="X189" s="189"/>
      <c r="Y189" s="189"/>
      <c r="Z189" s="190"/>
      <c r="AA189" s="190"/>
      <c r="AB189" s="190"/>
      <c r="AC189" s="190"/>
      <c r="AD189" s="190"/>
      <c r="AE189" s="190"/>
      <c r="AF189" s="190"/>
      <c r="AG189" s="190" t="s">
        <v>168</v>
      </c>
      <c r="AH189" s="190" t="n">
        <v>0</v>
      </c>
      <c r="AI189" s="190"/>
      <c r="AJ189" s="190"/>
      <c r="AK189" s="190"/>
      <c r="AL189" s="190"/>
      <c r="AM189" s="190"/>
      <c r="AN189" s="190"/>
      <c r="AO189" s="190"/>
      <c r="AP189" s="190"/>
      <c r="AQ189" s="190"/>
      <c r="AR189" s="190"/>
      <c r="AS189" s="190"/>
      <c r="AT189" s="190"/>
      <c r="AU189" s="190"/>
      <c r="AV189" s="190"/>
      <c r="AW189" s="190"/>
      <c r="AX189" s="190"/>
      <c r="AY189" s="190"/>
      <c r="AZ189" s="190"/>
      <c r="BA189" s="190"/>
      <c r="BB189" s="190"/>
      <c r="BC189" s="190"/>
      <c r="BD189" s="190"/>
      <c r="BE189" s="190"/>
      <c r="BF189" s="190"/>
      <c r="BG189" s="190"/>
      <c r="BH189" s="190"/>
    </row>
    <row r="190" customFormat="false" ht="12.75" hidden="false" customHeight="false" outlineLevel="0" collapsed="false">
      <c r="A190" s="173" t="s">
        <v>154</v>
      </c>
      <c r="B190" s="174" t="s">
        <v>113</v>
      </c>
      <c r="C190" s="175" t="s">
        <v>114</v>
      </c>
      <c r="D190" s="176"/>
      <c r="E190" s="177"/>
      <c r="F190" s="178"/>
      <c r="G190" s="178" t="n">
        <f aca="false">SUMIF(AG191:AG191,"&lt;&gt;NOR",G191:G191)</f>
        <v>0</v>
      </c>
      <c r="H190" s="178"/>
      <c r="I190" s="178" t="n">
        <f aca="false">SUM(I191:I191)</f>
        <v>0</v>
      </c>
      <c r="J190" s="178"/>
      <c r="K190" s="178" t="n">
        <f aca="false">SUM(K191:K191)</f>
        <v>0</v>
      </c>
      <c r="L190" s="178"/>
      <c r="M190" s="178" t="n">
        <f aca="false">SUM(M191:M191)</f>
        <v>0</v>
      </c>
      <c r="N190" s="177"/>
      <c r="O190" s="177" t="n">
        <f aca="false">SUM(O191:O191)</f>
        <v>0</v>
      </c>
      <c r="P190" s="177"/>
      <c r="Q190" s="177" t="n">
        <f aca="false">SUM(Q191:Q191)</f>
        <v>0</v>
      </c>
      <c r="R190" s="178"/>
      <c r="S190" s="178"/>
      <c r="T190" s="179"/>
      <c r="U190" s="180"/>
      <c r="V190" s="180" t="n">
        <f aca="false">SUM(V191:V191)</f>
        <v>112.33</v>
      </c>
      <c r="W190" s="180"/>
      <c r="X190" s="180"/>
      <c r="Y190" s="180"/>
      <c r="AG190" s="0" t="s">
        <v>155</v>
      </c>
    </row>
    <row r="191" customFormat="false" ht="12.75" hidden="false" customHeight="false" outlineLevel="1" collapsed="false">
      <c r="A191" s="199" t="n">
        <v>43</v>
      </c>
      <c r="B191" s="200" t="s">
        <v>335</v>
      </c>
      <c r="C191" s="201" t="s">
        <v>336</v>
      </c>
      <c r="D191" s="202" t="s">
        <v>337</v>
      </c>
      <c r="E191" s="203" t="n">
        <v>57.75339</v>
      </c>
      <c r="F191" s="204"/>
      <c r="G191" s="205" t="n">
        <f aca="false">ROUND(E191*F191,2)</f>
        <v>0</v>
      </c>
      <c r="H191" s="204"/>
      <c r="I191" s="205" t="n">
        <f aca="false">ROUND(E191*H191,2)</f>
        <v>0</v>
      </c>
      <c r="J191" s="204"/>
      <c r="K191" s="205" t="n">
        <f aca="false">ROUND(E191*J191,2)</f>
        <v>0</v>
      </c>
      <c r="L191" s="205" t="n">
        <v>21</v>
      </c>
      <c r="M191" s="205" t="n">
        <f aca="false">G191*(1+L191/100)</f>
        <v>0</v>
      </c>
      <c r="N191" s="203" t="n">
        <v>0</v>
      </c>
      <c r="O191" s="203" t="n">
        <f aca="false">ROUND(E191*N191,2)</f>
        <v>0</v>
      </c>
      <c r="P191" s="203" t="n">
        <v>0</v>
      </c>
      <c r="Q191" s="203" t="n">
        <f aca="false">ROUND(E191*P191,2)</f>
        <v>0</v>
      </c>
      <c r="R191" s="205"/>
      <c r="S191" s="205" t="s">
        <v>171</v>
      </c>
      <c r="T191" s="206" t="s">
        <v>171</v>
      </c>
      <c r="U191" s="189" t="n">
        <v>1.945</v>
      </c>
      <c r="V191" s="189" t="n">
        <f aca="false">ROUND(E191*U191,2)</f>
        <v>112.33</v>
      </c>
      <c r="W191" s="189"/>
      <c r="X191" s="189" t="s">
        <v>338</v>
      </c>
      <c r="Y191" s="189" t="s">
        <v>162</v>
      </c>
      <c r="Z191" s="190"/>
      <c r="AA191" s="190"/>
      <c r="AB191" s="190"/>
      <c r="AC191" s="190"/>
      <c r="AD191" s="190"/>
      <c r="AE191" s="190"/>
      <c r="AF191" s="190"/>
      <c r="AG191" s="190" t="s">
        <v>339</v>
      </c>
      <c r="AH191" s="190"/>
      <c r="AI191" s="190"/>
      <c r="AJ191" s="190"/>
      <c r="AK191" s="190"/>
      <c r="AL191" s="190"/>
      <c r="AM191" s="190"/>
      <c r="AN191" s="190"/>
      <c r="AO191" s="190"/>
      <c r="AP191" s="190"/>
      <c r="AQ191" s="190"/>
      <c r="AR191" s="190"/>
      <c r="AS191" s="190"/>
      <c r="AT191" s="190"/>
      <c r="AU191" s="190"/>
      <c r="AV191" s="190"/>
      <c r="AW191" s="190"/>
      <c r="AX191" s="190"/>
      <c r="AY191" s="190"/>
      <c r="AZ191" s="190"/>
      <c r="BA191" s="190"/>
      <c r="BB191" s="190"/>
      <c r="BC191" s="190"/>
      <c r="BD191" s="190"/>
      <c r="BE191" s="190"/>
      <c r="BF191" s="190"/>
      <c r="BG191" s="190"/>
      <c r="BH191" s="190"/>
    </row>
    <row r="192" customFormat="false" ht="12.75" hidden="false" customHeight="false" outlineLevel="0" collapsed="false">
      <c r="A192" s="173" t="s">
        <v>154</v>
      </c>
      <c r="B192" s="174" t="s">
        <v>115</v>
      </c>
      <c r="C192" s="175" t="s">
        <v>116</v>
      </c>
      <c r="D192" s="176"/>
      <c r="E192" s="177"/>
      <c r="F192" s="178"/>
      <c r="G192" s="178" t="n">
        <f aca="false">SUMIF(AG193:AG193,"&lt;&gt;NOR",G193:G193)</f>
        <v>0</v>
      </c>
      <c r="H192" s="178"/>
      <c r="I192" s="178" t="n">
        <f aca="false">SUM(I193:I193)</f>
        <v>0</v>
      </c>
      <c r="J192" s="178"/>
      <c r="K192" s="178" t="n">
        <f aca="false">SUM(K193:K193)</f>
        <v>0</v>
      </c>
      <c r="L192" s="178"/>
      <c r="M192" s="178" t="n">
        <f aca="false">SUM(M193:M193)</f>
        <v>0</v>
      </c>
      <c r="N192" s="177"/>
      <c r="O192" s="177" t="n">
        <f aca="false">SUM(O193:O193)</f>
        <v>0</v>
      </c>
      <c r="P192" s="177"/>
      <c r="Q192" s="177" t="n">
        <f aca="false">SUM(Q193:Q193)</f>
        <v>0</v>
      </c>
      <c r="R192" s="178"/>
      <c r="S192" s="178"/>
      <c r="T192" s="179"/>
      <c r="U192" s="180"/>
      <c r="V192" s="180" t="n">
        <f aca="false">SUM(V193:V193)</f>
        <v>0</v>
      </c>
      <c r="W192" s="180"/>
      <c r="X192" s="180"/>
      <c r="Y192" s="180"/>
      <c r="AG192" s="0" t="s">
        <v>155</v>
      </c>
    </row>
    <row r="193" customFormat="false" ht="28.35" hidden="false" customHeight="false" outlineLevel="1" collapsed="false">
      <c r="A193" s="199" t="n">
        <v>44</v>
      </c>
      <c r="B193" s="200" t="s">
        <v>340</v>
      </c>
      <c r="C193" s="201" t="s">
        <v>341</v>
      </c>
      <c r="D193" s="202" t="s">
        <v>302</v>
      </c>
      <c r="E193" s="203" t="n">
        <v>3</v>
      </c>
      <c r="F193" s="204"/>
      <c r="G193" s="205" t="n">
        <f aca="false">ROUND(E193*F193,2)</f>
        <v>0</v>
      </c>
      <c r="H193" s="204"/>
      <c r="I193" s="205" t="n">
        <f aca="false">ROUND(E193*H193,2)</f>
        <v>0</v>
      </c>
      <c r="J193" s="204"/>
      <c r="K193" s="205" t="n">
        <f aca="false">ROUND(E193*J193,2)</f>
        <v>0</v>
      </c>
      <c r="L193" s="205" t="n">
        <v>21</v>
      </c>
      <c r="M193" s="205" t="n">
        <f aca="false">G193*(1+L193/100)</f>
        <v>0</v>
      </c>
      <c r="N193" s="203" t="n">
        <v>0</v>
      </c>
      <c r="O193" s="203" t="n">
        <f aca="false">ROUND(E193*N193,2)</f>
        <v>0</v>
      </c>
      <c r="P193" s="203" t="n">
        <v>0</v>
      </c>
      <c r="Q193" s="203" t="n">
        <f aca="false">ROUND(E193*P193,2)</f>
        <v>0</v>
      </c>
      <c r="R193" s="205"/>
      <c r="S193" s="205" t="s">
        <v>159</v>
      </c>
      <c r="T193" s="206" t="s">
        <v>160</v>
      </c>
      <c r="U193" s="189" t="n">
        <v>0</v>
      </c>
      <c r="V193" s="189" t="n">
        <f aca="false">ROUND(E193*U193,2)</f>
        <v>0</v>
      </c>
      <c r="W193" s="189"/>
      <c r="X193" s="189" t="s">
        <v>161</v>
      </c>
      <c r="Y193" s="189" t="s">
        <v>206</v>
      </c>
      <c r="Z193" s="190"/>
      <c r="AA193" s="190"/>
      <c r="AB193" s="190"/>
      <c r="AC193" s="190"/>
      <c r="AD193" s="190"/>
      <c r="AE193" s="190"/>
      <c r="AF193" s="190"/>
      <c r="AG193" s="190" t="s">
        <v>163</v>
      </c>
      <c r="AH193" s="190"/>
      <c r="AI193" s="190"/>
      <c r="AJ193" s="190"/>
      <c r="AK193" s="190"/>
      <c r="AL193" s="190"/>
      <c r="AM193" s="190"/>
      <c r="AN193" s="190"/>
      <c r="AO193" s="190"/>
      <c r="AP193" s="190"/>
      <c r="AQ193" s="190"/>
      <c r="AR193" s="190"/>
      <c r="AS193" s="190"/>
      <c r="AT193" s="190"/>
      <c r="AU193" s="190"/>
      <c r="AV193" s="190"/>
      <c r="AW193" s="190"/>
      <c r="AX193" s="190"/>
      <c r="AY193" s="190"/>
      <c r="AZ193" s="190"/>
      <c r="BA193" s="190"/>
      <c r="BB193" s="190"/>
      <c r="BC193" s="190"/>
      <c r="BD193" s="190"/>
      <c r="BE193" s="190"/>
      <c r="BF193" s="190"/>
      <c r="BG193" s="190"/>
      <c r="BH193" s="190"/>
    </row>
    <row r="194" customFormat="false" ht="12.75" hidden="false" customHeight="false" outlineLevel="0" collapsed="false">
      <c r="A194" s="173" t="s">
        <v>154</v>
      </c>
      <c r="B194" s="174" t="s">
        <v>117</v>
      </c>
      <c r="C194" s="175" t="s">
        <v>118</v>
      </c>
      <c r="D194" s="176"/>
      <c r="E194" s="177"/>
      <c r="F194" s="178"/>
      <c r="G194" s="178" t="n">
        <f aca="false">SUMIF(AG195:AG196,"&lt;&gt;NOR",G195:G196)</f>
        <v>0</v>
      </c>
      <c r="H194" s="178"/>
      <c r="I194" s="178" t="n">
        <f aca="false">SUM(I195:I196)</f>
        <v>0</v>
      </c>
      <c r="J194" s="178"/>
      <c r="K194" s="178" t="n">
        <f aca="false">SUM(K195:K196)</f>
        <v>0</v>
      </c>
      <c r="L194" s="178"/>
      <c r="M194" s="178" t="n">
        <f aca="false">SUM(M195:M196)</f>
        <v>0</v>
      </c>
      <c r="N194" s="177"/>
      <c r="O194" s="177" t="n">
        <f aca="false">SUM(O195:O196)</f>
        <v>0</v>
      </c>
      <c r="P194" s="177"/>
      <c r="Q194" s="177" t="n">
        <f aca="false">SUM(Q195:Q196)</f>
        <v>0</v>
      </c>
      <c r="R194" s="178"/>
      <c r="S194" s="178"/>
      <c r="T194" s="179"/>
      <c r="U194" s="180"/>
      <c r="V194" s="180" t="n">
        <f aca="false">SUM(V195:V196)</f>
        <v>0</v>
      </c>
      <c r="W194" s="180"/>
      <c r="X194" s="180"/>
      <c r="Y194" s="180"/>
      <c r="AG194" s="0" t="s">
        <v>155</v>
      </c>
    </row>
    <row r="195" customFormat="false" ht="19.4" hidden="false" customHeight="false" outlineLevel="1" collapsed="false">
      <c r="A195" s="181" t="n">
        <v>45</v>
      </c>
      <c r="B195" s="182" t="s">
        <v>342</v>
      </c>
      <c r="C195" s="183" t="s">
        <v>343</v>
      </c>
      <c r="D195" s="184" t="s">
        <v>302</v>
      </c>
      <c r="E195" s="185" t="n">
        <v>2</v>
      </c>
      <c r="F195" s="186"/>
      <c r="G195" s="187" t="n">
        <f aca="false">ROUND(E195*F195,2)</f>
        <v>0</v>
      </c>
      <c r="H195" s="186"/>
      <c r="I195" s="187" t="n">
        <f aca="false">ROUND(E195*H195,2)</f>
        <v>0</v>
      </c>
      <c r="J195" s="186"/>
      <c r="K195" s="187" t="n">
        <f aca="false">ROUND(E195*J195,2)</f>
        <v>0</v>
      </c>
      <c r="L195" s="187" t="n">
        <v>21</v>
      </c>
      <c r="M195" s="187" t="n">
        <f aca="false">G195*(1+L195/100)</f>
        <v>0</v>
      </c>
      <c r="N195" s="185" t="n">
        <v>0</v>
      </c>
      <c r="O195" s="185" t="n">
        <f aca="false">ROUND(E195*N195,2)</f>
        <v>0</v>
      </c>
      <c r="P195" s="185" t="n">
        <v>0</v>
      </c>
      <c r="Q195" s="185" t="n">
        <f aca="false">ROUND(E195*P195,2)</f>
        <v>0</v>
      </c>
      <c r="R195" s="187"/>
      <c r="S195" s="187" t="s">
        <v>159</v>
      </c>
      <c r="T195" s="188" t="s">
        <v>160</v>
      </c>
      <c r="U195" s="189" t="n">
        <v>0</v>
      </c>
      <c r="V195" s="189" t="n">
        <f aca="false">ROUND(E195*U195,2)</f>
        <v>0</v>
      </c>
      <c r="W195" s="189"/>
      <c r="X195" s="189" t="s">
        <v>161</v>
      </c>
      <c r="Y195" s="189" t="s">
        <v>206</v>
      </c>
      <c r="Z195" s="190"/>
      <c r="AA195" s="190"/>
      <c r="AB195" s="190"/>
      <c r="AC195" s="190"/>
      <c r="AD195" s="190"/>
      <c r="AE195" s="190"/>
      <c r="AF195" s="190"/>
      <c r="AG195" s="190" t="s">
        <v>163</v>
      </c>
      <c r="AH195" s="190"/>
      <c r="AI195" s="190"/>
      <c r="AJ195" s="190"/>
      <c r="AK195" s="190"/>
      <c r="AL195" s="190"/>
      <c r="AM195" s="190"/>
      <c r="AN195" s="190"/>
      <c r="AO195" s="190"/>
      <c r="AP195" s="190"/>
      <c r="AQ195" s="190"/>
      <c r="AR195" s="190"/>
      <c r="AS195" s="190"/>
      <c r="AT195" s="190"/>
      <c r="AU195" s="190"/>
      <c r="AV195" s="190"/>
      <c r="AW195" s="190"/>
      <c r="AX195" s="190"/>
      <c r="AY195" s="190"/>
      <c r="AZ195" s="190"/>
      <c r="BA195" s="190"/>
      <c r="BB195" s="190"/>
      <c r="BC195" s="190"/>
      <c r="BD195" s="190"/>
      <c r="BE195" s="190"/>
      <c r="BF195" s="190"/>
      <c r="BG195" s="190"/>
      <c r="BH195" s="190"/>
    </row>
    <row r="196" customFormat="false" ht="12.75" hidden="false" customHeight="true" outlineLevel="2" collapsed="false">
      <c r="A196" s="191"/>
      <c r="B196" s="192"/>
      <c r="C196" s="193" t="s">
        <v>344</v>
      </c>
      <c r="D196" s="193"/>
      <c r="E196" s="193"/>
      <c r="F196" s="193"/>
      <c r="G196" s="193"/>
      <c r="H196" s="189"/>
      <c r="I196" s="189"/>
      <c r="J196" s="189"/>
      <c r="K196" s="189"/>
      <c r="L196" s="189"/>
      <c r="M196" s="189"/>
      <c r="N196" s="194"/>
      <c r="O196" s="194"/>
      <c r="P196" s="194"/>
      <c r="Q196" s="194"/>
      <c r="R196" s="189"/>
      <c r="S196" s="189"/>
      <c r="T196" s="189"/>
      <c r="U196" s="189"/>
      <c r="V196" s="189"/>
      <c r="W196" s="189"/>
      <c r="X196" s="189"/>
      <c r="Y196" s="189"/>
      <c r="Z196" s="190"/>
      <c r="AA196" s="190"/>
      <c r="AB196" s="190"/>
      <c r="AC196" s="190"/>
      <c r="AD196" s="190"/>
      <c r="AE196" s="190"/>
      <c r="AF196" s="190"/>
      <c r="AG196" s="190" t="s">
        <v>165</v>
      </c>
      <c r="AH196" s="190"/>
      <c r="AI196" s="190"/>
      <c r="AJ196" s="190"/>
      <c r="AK196" s="190"/>
      <c r="AL196" s="190"/>
      <c r="AM196" s="190"/>
      <c r="AN196" s="190"/>
      <c r="AO196" s="190"/>
      <c r="AP196" s="190"/>
      <c r="AQ196" s="190"/>
      <c r="AR196" s="190"/>
      <c r="AS196" s="190"/>
      <c r="AT196" s="190"/>
      <c r="AU196" s="190"/>
      <c r="AV196" s="190"/>
      <c r="AW196" s="190"/>
      <c r="AX196" s="190"/>
      <c r="AY196" s="190"/>
      <c r="AZ196" s="190"/>
      <c r="BA196" s="190"/>
      <c r="BB196" s="190"/>
      <c r="BC196" s="190"/>
      <c r="BD196" s="190"/>
      <c r="BE196" s="190"/>
      <c r="BF196" s="190"/>
      <c r="BG196" s="190"/>
      <c r="BH196" s="190"/>
    </row>
    <row r="197" customFormat="false" ht="12.75" hidden="false" customHeight="false" outlineLevel="0" collapsed="false">
      <c r="A197" s="173" t="s">
        <v>154</v>
      </c>
      <c r="B197" s="174" t="s">
        <v>119</v>
      </c>
      <c r="C197" s="175" t="s">
        <v>120</v>
      </c>
      <c r="D197" s="176"/>
      <c r="E197" s="177"/>
      <c r="F197" s="178"/>
      <c r="G197" s="178" t="n">
        <f aca="false">SUMIF(AG198:AG208,"&lt;&gt;NOR",G198:G208)</f>
        <v>0</v>
      </c>
      <c r="H197" s="178"/>
      <c r="I197" s="178" t="n">
        <f aca="false">SUM(I198:I208)</f>
        <v>0</v>
      </c>
      <c r="J197" s="178"/>
      <c r="K197" s="178" t="n">
        <f aca="false">SUM(K198:K208)</f>
        <v>0</v>
      </c>
      <c r="L197" s="178"/>
      <c r="M197" s="178" t="n">
        <f aca="false">SUM(M198:M208)</f>
        <v>0</v>
      </c>
      <c r="N197" s="177"/>
      <c r="O197" s="177" t="n">
        <f aca="false">SUM(O198:O208)</f>
        <v>0</v>
      </c>
      <c r="P197" s="177"/>
      <c r="Q197" s="177" t="n">
        <f aca="false">SUM(Q198:Q208)</f>
        <v>0</v>
      </c>
      <c r="R197" s="178"/>
      <c r="S197" s="178"/>
      <c r="T197" s="179"/>
      <c r="U197" s="180"/>
      <c r="V197" s="180" t="n">
        <f aca="false">SUM(V198:V208)</f>
        <v>169.02</v>
      </c>
      <c r="W197" s="180"/>
      <c r="X197" s="180"/>
      <c r="Y197" s="180"/>
      <c r="AG197" s="0" t="s">
        <v>155</v>
      </c>
    </row>
    <row r="198" customFormat="false" ht="12.75" hidden="false" customHeight="false" outlineLevel="1" collapsed="false">
      <c r="A198" s="199" t="n">
        <v>46</v>
      </c>
      <c r="B198" s="200" t="s">
        <v>345</v>
      </c>
      <c r="C198" s="201" t="s">
        <v>346</v>
      </c>
      <c r="D198" s="202" t="s">
        <v>337</v>
      </c>
      <c r="E198" s="203" t="n">
        <v>14.9022</v>
      </c>
      <c r="F198" s="204"/>
      <c r="G198" s="205" t="n">
        <f aca="false">ROUND(E198*F198,2)</f>
        <v>0</v>
      </c>
      <c r="H198" s="204"/>
      <c r="I198" s="205" t="n">
        <f aca="false">ROUND(E198*H198,2)</f>
        <v>0</v>
      </c>
      <c r="J198" s="204"/>
      <c r="K198" s="205" t="n">
        <f aca="false">ROUND(E198*J198,2)</f>
        <v>0</v>
      </c>
      <c r="L198" s="205" t="n">
        <v>21</v>
      </c>
      <c r="M198" s="205" t="n">
        <f aca="false">G198*(1+L198/100)</f>
        <v>0</v>
      </c>
      <c r="N198" s="203" t="n">
        <v>0</v>
      </c>
      <c r="O198" s="203" t="n">
        <f aca="false">ROUND(E198*N198,2)</f>
        <v>0</v>
      </c>
      <c r="P198" s="203" t="n">
        <v>0</v>
      </c>
      <c r="Q198" s="203" t="n">
        <f aca="false">ROUND(E198*P198,2)</f>
        <v>0</v>
      </c>
      <c r="R198" s="205"/>
      <c r="S198" s="205" t="s">
        <v>171</v>
      </c>
      <c r="T198" s="206" t="s">
        <v>171</v>
      </c>
      <c r="U198" s="189" t="n">
        <v>1.82</v>
      </c>
      <c r="V198" s="189" t="n">
        <f aca="false">ROUND(E198*U198,2)</f>
        <v>27.12</v>
      </c>
      <c r="W198" s="189"/>
      <c r="X198" s="189" t="s">
        <v>347</v>
      </c>
      <c r="Y198" s="189" t="s">
        <v>206</v>
      </c>
      <c r="Z198" s="190"/>
      <c r="AA198" s="190"/>
      <c r="AB198" s="190"/>
      <c r="AC198" s="190"/>
      <c r="AD198" s="190"/>
      <c r="AE198" s="190"/>
      <c r="AF198" s="190"/>
      <c r="AG198" s="190" t="s">
        <v>348</v>
      </c>
      <c r="AH198" s="190"/>
      <c r="AI198" s="190"/>
      <c r="AJ198" s="190"/>
      <c r="AK198" s="190"/>
      <c r="AL198" s="190"/>
      <c r="AM198" s="190"/>
      <c r="AN198" s="190"/>
      <c r="AO198" s="190"/>
      <c r="AP198" s="190"/>
      <c r="AQ198" s="190"/>
      <c r="AR198" s="190"/>
      <c r="AS198" s="190"/>
      <c r="AT198" s="190"/>
      <c r="AU198" s="190"/>
      <c r="AV198" s="190"/>
      <c r="AW198" s="190"/>
      <c r="AX198" s="190"/>
      <c r="AY198" s="190"/>
      <c r="AZ198" s="190"/>
      <c r="BA198" s="190"/>
      <c r="BB198" s="190"/>
      <c r="BC198" s="190"/>
      <c r="BD198" s="190"/>
      <c r="BE198" s="190"/>
      <c r="BF198" s="190"/>
      <c r="BG198" s="190"/>
      <c r="BH198" s="190"/>
    </row>
    <row r="199" customFormat="false" ht="12.75" hidden="false" customHeight="false" outlineLevel="1" collapsed="false">
      <c r="A199" s="199" t="n">
        <v>47</v>
      </c>
      <c r="B199" s="200" t="s">
        <v>349</v>
      </c>
      <c r="C199" s="201" t="s">
        <v>350</v>
      </c>
      <c r="D199" s="202" t="s">
        <v>337</v>
      </c>
      <c r="E199" s="203" t="n">
        <v>134.1198</v>
      </c>
      <c r="F199" s="204"/>
      <c r="G199" s="205" t="n">
        <f aca="false">ROUND(E199*F199,2)</f>
        <v>0</v>
      </c>
      <c r="H199" s="204"/>
      <c r="I199" s="205" t="n">
        <f aca="false">ROUND(E199*H199,2)</f>
        <v>0</v>
      </c>
      <c r="J199" s="204"/>
      <c r="K199" s="205" t="n">
        <f aca="false">ROUND(E199*J199,2)</f>
        <v>0</v>
      </c>
      <c r="L199" s="205" t="n">
        <v>21</v>
      </c>
      <c r="M199" s="205" t="n">
        <f aca="false">G199*(1+L199/100)</f>
        <v>0</v>
      </c>
      <c r="N199" s="203" t="n">
        <v>0</v>
      </c>
      <c r="O199" s="203" t="n">
        <f aca="false">ROUND(E199*N199,2)</f>
        <v>0</v>
      </c>
      <c r="P199" s="203" t="n">
        <v>0</v>
      </c>
      <c r="Q199" s="203" t="n">
        <f aca="false">ROUND(E199*P199,2)</f>
        <v>0</v>
      </c>
      <c r="R199" s="205"/>
      <c r="S199" s="205" t="s">
        <v>171</v>
      </c>
      <c r="T199" s="206" t="s">
        <v>171</v>
      </c>
      <c r="U199" s="189" t="n">
        <v>0.72</v>
      </c>
      <c r="V199" s="189" t="n">
        <f aca="false">ROUND(E199*U199,2)</f>
        <v>96.57</v>
      </c>
      <c r="W199" s="189"/>
      <c r="X199" s="189" t="s">
        <v>347</v>
      </c>
      <c r="Y199" s="189" t="s">
        <v>206</v>
      </c>
      <c r="Z199" s="190"/>
      <c r="AA199" s="190"/>
      <c r="AB199" s="190"/>
      <c r="AC199" s="190"/>
      <c r="AD199" s="190"/>
      <c r="AE199" s="190"/>
      <c r="AF199" s="190"/>
      <c r="AG199" s="190" t="s">
        <v>348</v>
      </c>
      <c r="AH199" s="190"/>
      <c r="AI199" s="190"/>
      <c r="AJ199" s="190"/>
      <c r="AK199" s="190"/>
      <c r="AL199" s="190"/>
      <c r="AM199" s="190"/>
      <c r="AN199" s="190"/>
      <c r="AO199" s="190"/>
      <c r="AP199" s="190"/>
      <c r="AQ199" s="190"/>
      <c r="AR199" s="190"/>
      <c r="AS199" s="190"/>
      <c r="AT199" s="190"/>
      <c r="AU199" s="190"/>
      <c r="AV199" s="190"/>
      <c r="AW199" s="190"/>
      <c r="AX199" s="190"/>
      <c r="AY199" s="190"/>
      <c r="AZ199" s="190"/>
      <c r="BA199" s="190"/>
      <c r="BB199" s="190"/>
      <c r="BC199" s="190"/>
      <c r="BD199" s="190"/>
      <c r="BE199" s="190"/>
      <c r="BF199" s="190"/>
      <c r="BG199" s="190"/>
      <c r="BH199" s="190"/>
    </row>
    <row r="200" customFormat="false" ht="12.75" hidden="false" customHeight="false" outlineLevel="1" collapsed="false">
      <c r="A200" s="181" t="n">
        <v>48</v>
      </c>
      <c r="B200" s="182" t="s">
        <v>351</v>
      </c>
      <c r="C200" s="183" t="s">
        <v>352</v>
      </c>
      <c r="D200" s="184" t="s">
        <v>337</v>
      </c>
      <c r="E200" s="185" t="n">
        <v>14.9022</v>
      </c>
      <c r="F200" s="186"/>
      <c r="G200" s="187" t="n">
        <f aca="false">ROUND(E200*F200,2)</f>
        <v>0</v>
      </c>
      <c r="H200" s="186"/>
      <c r="I200" s="187" t="n">
        <f aca="false">ROUND(E200*H200,2)</f>
        <v>0</v>
      </c>
      <c r="J200" s="186"/>
      <c r="K200" s="187" t="n">
        <f aca="false">ROUND(E200*J200,2)</f>
        <v>0</v>
      </c>
      <c r="L200" s="187" t="n">
        <v>21</v>
      </c>
      <c r="M200" s="187" t="n">
        <f aca="false">G200*(1+L200/100)</f>
        <v>0</v>
      </c>
      <c r="N200" s="185" t="n">
        <v>0</v>
      </c>
      <c r="O200" s="185" t="n">
        <f aca="false">ROUND(E200*N200,2)</f>
        <v>0</v>
      </c>
      <c r="P200" s="185" t="n">
        <v>0</v>
      </c>
      <c r="Q200" s="185" t="n">
        <f aca="false">ROUND(E200*P200,2)</f>
        <v>0</v>
      </c>
      <c r="R200" s="187"/>
      <c r="S200" s="187" t="s">
        <v>171</v>
      </c>
      <c r="T200" s="188" t="s">
        <v>171</v>
      </c>
      <c r="U200" s="189" t="n">
        <v>0.49</v>
      </c>
      <c r="V200" s="189" t="n">
        <f aca="false">ROUND(E200*U200,2)</f>
        <v>7.3</v>
      </c>
      <c r="W200" s="189"/>
      <c r="X200" s="189" t="s">
        <v>347</v>
      </c>
      <c r="Y200" s="189" t="s">
        <v>206</v>
      </c>
      <c r="Z200" s="190"/>
      <c r="AA200" s="190"/>
      <c r="AB200" s="190"/>
      <c r="AC200" s="190"/>
      <c r="AD200" s="190"/>
      <c r="AE200" s="190"/>
      <c r="AF200" s="190"/>
      <c r="AG200" s="190" t="s">
        <v>353</v>
      </c>
      <c r="AH200" s="190"/>
      <c r="AI200" s="190"/>
      <c r="AJ200" s="190"/>
      <c r="AK200" s="190"/>
      <c r="AL200" s="190"/>
      <c r="AM200" s="190"/>
      <c r="AN200" s="190"/>
      <c r="AO200" s="190"/>
      <c r="AP200" s="190"/>
      <c r="AQ200" s="190"/>
      <c r="AR200" s="190"/>
      <c r="AS200" s="190"/>
      <c r="AT200" s="190"/>
      <c r="AU200" s="190"/>
      <c r="AV200" s="190"/>
      <c r="AW200" s="190"/>
      <c r="AX200" s="190"/>
      <c r="AY200" s="190"/>
      <c r="AZ200" s="190"/>
      <c r="BA200" s="190"/>
      <c r="BB200" s="190"/>
      <c r="BC200" s="190"/>
      <c r="BD200" s="190"/>
      <c r="BE200" s="190"/>
      <c r="BF200" s="190"/>
      <c r="BG200" s="190"/>
      <c r="BH200" s="190"/>
    </row>
    <row r="201" customFormat="false" ht="12.75" hidden="false" customHeight="true" outlineLevel="2" collapsed="false">
      <c r="A201" s="191"/>
      <c r="B201" s="192"/>
      <c r="C201" s="193" t="s">
        <v>354</v>
      </c>
      <c r="D201" s="193"/>
      <c r="E201" s="193"/>
      <c r="F201" s="193"/>
      <c r="G201" s="193"/>
      <c r="H201" s="189"/>
      <c r="I201" s="189"/>
      <c r="J201" s="189"/>
      <c r="K201" s="189"/>
      <c r="L201" s="189"/>
      <c r="M201" s="189"/>
      <c r="N201" s="194"/>
      <c r="O201" s="194"/>
      <c r="P201" s="194"/>
      <c r="Q201" s="194"/>
      <c r="R201" s="189"/>
      <c r="S201" s="189"/>
      <c r="T201" s="189"/>
      <c r="U201" s="189"/>
      <c r="V201" s="189"/>
      <c r="W201" s="189"/>
      <c r="X201" s="189"/>
      <c r="Y201" s="189"/>
      <c r="Z201" s="190"/>
      <c r="AA201" s="190"/>
      <c r="AB201" s="190"/>
      <c r="AC201" s="190"/>
      <c r="AD201" s="190"/>
      <c r="AE201" s="190"/>
      <c r="AF201" s="190"/>
      <c r="AG201" s="190" t="s">
        <v>165</v>
      </c>
      <c r="AH201" s="190"/>
      <c r="AI201" s="190"/>
      <c r="AJ201" s="190"/>
      <c r="AK201" s="190"/>
      <c r="AL201" s="190"/>
      <c r="AM201" s="190"/>
      <c r="AN201" s="190"/>
      <c r="AO201" s="190"/>
      <c r="AP201" s="190"/>
      <c r="AQ201" s="190"/>
      <c r="AR201" s="190"/>
      <c r="AS201" s="190"/>
      <c r="AT201" s="190"/>
      <c r="AU201" s="190"/>
      <c r="AV201" s="190"/>
      <c r="AW201" s="190"/>
      <c r="AX201" s="190"/>
      <c r="AY201" s="190"/>
      <c r="AZ201" s="190"/>
      <c r="BA201" s="190"/>
      <c r="BB201" s="190"/>
      <c r="BC201" s="190"/>
      <c r="BD201" s="190"/>
      <c r="BE201" s="190"/>
      <c r="BF201" s="190"/>
      <c r="BG201" s="190"/>
      <c r="BH201" s="190"/>
    </row>
    <row r="202" customFormat="false" ht="12.75" hidden="false" customHeight="false" outlineLevel="1" collapsed="false">
      <c r="A202" s="181" t="n">
        <v>49</v>
      </c>
      <c r="B202" s="182" t="s">
        <v>355</v>
      </c>
      <c r="C202" s="183" t="s">
        <v>356</v>
      </c>
      <c r="D202" s="184" t="s">
        <v>337</v>
      </c>
      <c r="E202" s="185" t="n">
        <v>149.022</v>
      </c>
      <c r="F202" s="186"/>
      <c r="G202" s="187" t="n">
        <f aca="false">ROUND(E202*F202,2)</f>
        <v>0</v>
      </c>
      <c r="H202" s="186"/>
      <c r="I202" s="187" t="n">
        <f aca="false">ROUND(E202*H202,2)</f>
        <v>0</v>
      </c>
      <c r="J202" s="186"/>
      <c r="K202" s="187" t="n">
        <f aca="false">ROUND(E202*J202,2)</f>
        <v>0</v>
      </c>
      <c r="L202" s="187" t="n">
        <v>21</v>
      </c>
      <c r="M202" s="187" t="n">
        <f aca="false">G202*(1+L202/100)</f>
        <v>0</v>
      </c>
      <c r="N202" s="185" t="n">
        <v>0</v>
      </c>
      <c r="O202" s="185" t="n">
        <f aca="false">ROUND(E202*N202,2)</f>
        <v>0</v>
      </c>
      <c r="P202" s="185" t="n">
        <v>0</v>
      </c>
      <c r="Q202" s="185" t="n">
        <f aca="false">ROUND(E202*P202,2)</f>
        <v>0</v>
      </c>
      <c r="R202" s="187"/>
      <c r="S202" s="187" t="s">
        <v>171</v>
      </c>
      <c r="T202" s="188" t="s">
        <v>171</v>
      </c>
      <c r="U202" s="189" t="n">
        <v>0</v>
      </c>
      <c r="V202" s="189" t="n">
        <f aca="false">ROUND(E202*U202,2)</f>
        <v>0</v>
      </c>
      <c r="W202" s="189"/>
      <c r="X202" s="189" t="s">
        <v>347</v>
      </c>
      <c r="Y202" s="189" t="s">
        <v>206</v>
      </c>
      <c r="Z202" s="190"/>
      <c r="AA202" s="190"/>
      <c r="AB202" s="190"/>
      <c r="AC202" s="190"/>
      <c r="AD202" s="190"/>
      <c r="AE202" s="190"/>
      <c r="AF202" s="190"/>
      <c r="AG202" s="190" t="s">
        <v>353</v>
      </c>
      <c r="AH202" s="190"/>
      <c r="AI202" s="190"/>
      <c r="AJ202" s="190"/>
      <c r="AK202" s="190"/>
      <c r="AL202" s="190"/>
      <c r="AM202" s="190"/>
      <c r="AN202" s="190"/>
      <c r="AO202" s="190"/>
      <c r="AP202" s="190"/>
      <c r="AQ202" s="190"/>
      <c r="AR202" s="190"/>
      <c r="AS202" s="190"/>
      <c r="AT202" s="190"/>
      <c r="AU202" s="190"/>
      <c r="AV202" s="190"/>
      <c r="AW202" s="190"/>
      <c r="AX202" s="190"/>
      <c r="AY202" s="190"/>
      <c r="AZ202" s="190"/>
      <c r="BA202" s="190"/>
      <c r="BB202" s="190"/>
      <c r="BC202" s="190"/>
      <c r="BD202" s="190"/>
      <c r="BE202" s="190"/>
      <c r="BF202" s="190"/>
      <c r="BG202" s="190"/>
      <c r="BH202" s="190"/>
    </row>
    <row r="203" customFormat="false" ht="12.75" hidden="false" customHeight="true" outlineLevel="2" collapsed="false">
      <c r="A203" s="191"/>
      <c r="B203" s="192"/>
      <c r="C203" s="193" t="s">
        <v>357</v>
      </c>
      <c r="D203" s="193"/>
      <c r="E203" s="193"/>
      <c r="F203" s="193"/>
      <c r="G203" s="193"/>
      <c r="H203" s="189"/>
      <c r="I203" s="189"/>
      <c r="J203" s="189"/>
      <c r="K203" s="189"/>
      <c r="L203" s="189"/>
      <c r="M203" s="189"/>
      <c r="N203" s="194"/>
      <c r="O203" s="194"/>
      <c r="P203" s="194"/>
      <c r="Q203" s="194"/>
      <c r="R203" s="189"/>
      <c r="S203" s="189"/>
      <c r="T203" s="189"/>
      <c r="U203" s="189"/>
      <c r="V203" s="189"/>
      <c r="W203" s="189"/>
      <c r="X203" s="189"/>
      <c r="Y203" s="189"/>
      <c r="Z203" s="190"/>
      <c r="AA203" s="190"/>
      <c r="AB203" s="190"/>
      <c r="AC203" s="190"/>
      <c r="AD203" s="190"/>
      <c r="AE203" s="190"/>
      <c r="AF203" s="190"/>
      <c r="AG203" s="190" t="s">
        <v>165</v>
      </c>
      <c r="AH203" s="190"/>
      <c r="AI203" s="190"/>
      <c r="AJ203" s="190"/>
      <c r="AK203" s="190"/>
      <c r="AL203" s="190"/>
      <c r="AM203" s="190"/>
      <c r="AN203" s="190"/>
      <c r="AO203" s="190"/>
      <c r="AP203" s="190"/>
      <c r="AQ203" s="190"/>
      <c r="AR203" s="190"/>
      <c r="AS203" s="190"/>
      <c r="AT203" s="190"/>
      <c r="AU203" s="190"/>
      <c r="AV203" s="190"/>
      <c r="AW203" s="190"/>
      <c r="AX203" s="190"/>
      <c r="AY203" s="190"/>
      <c r="AZ203" s="190"/>
      <c r="BA203" s="190"/>
      <c r="BB203" s="190"/>
      <c r="BC203" s="190"/>
      <c r="BD203" s="190"/>
      <c r="BE203" s="190"/>
      <c r="BF203" s="190"/>
      <c r="BG203" s="190"/>
      <c r="BH203" s="190"/>
    </row>
    <row r="204" customFormat="false" ht="12.75" hidden="false" customHeight="true" outlineLevel="3" collapsed="false">
      <c r="A204" s="191"/>
      <c r="B204" s="192"/>
      <c r="C204" s="195" t="s">
        <v>354</v>
      </c>
      <c r="D204" s="195"/>
      <c r="E204" s="195"/>
      <c r="F204" s="195"/>
      <c r="G204" s="195"/>
      <c r="H204" s="189"/>
      <c r="I204" s="189"/>
      <c r="J204" s="189"/>
      <c r="K204" s="189"/>
      <c r="L204" s="189"/>
      <c r="M204" s="189"/>
      <c r="N204" s="194"/>
      <c r="O204" s="194"/>
      <c r="P204" s="194"/>
      <c r="Q204" s="194"/>
      <c r="R204" s="189"/>
      <c r="S204" s="189"/>
      <c r="T204" s="189"/>
      <c r="U204" s="189"/>
      <c r="V204" s="189"/>
      <c r="W204" s="189"/>
      <c r="X204" s="189"/>
      <c r="Y204" s="189"/>
      <c r="Z204" s="190"/>
      <c r="AA204" s="190"/>
      <c r="AB204" s="190"/>
      <c r="AC204" s="190"/>
      <c r="AD204" s="190"/>
      <c r="AE204" s="190"/>
      <c r="AF204" s="190"/>
      <c r="AG204" s="190" t="s">
        <v>165</v>
      </c>
      <c r="AH204" s="190"/>
      <c r="AI204" s="190"/>
      <c r="AJ204" s="190"/>
      <c r="AK204" s="190"/>
      <c r="AL204" s="190"/>
      <c r="AM204" s="190"/>
      <c r="AN204" s="190"/>
      <c r="AO204" s="190"/>
      <c r="AP204" s="190"/>
      <c r="AQ204" s="190"/>
      <c r="AR204" s="190"/>
      <c r="AS204" s="190"/>
      <c r="AT204" s="190"/>
      <c r="AU204" s="190"/>
      <c r="AV204" s="190"/>
      <c r="AW204" s="190"/>
      <c r="AX204" s="190"/>
      <c r="AY204" s="190"/>
      <c r="AZ204" s="190"/>
      <c r="BA204" s="190"/>
      <c r="BB204" s="190"/>
      <c r="BC204" s="190"/>
      <c r="BD204" s="190"/>
      <c r="BE204" s="190"/>
      <c r="BF204" s="190"/>
      <c r="BG204" s="190"/>
      <c r="BH204" s="190"/>
    </row>
    <row r="205" customFormat="false" ht="12.75" hidden="false" customHeight="false" outlineLevel="1" collapsed="false">
      <c r="A205" s="199" t="n">
        <v>50</v>
      </c>
      <c r="B205" s="200" t="s">
        <v>358</v>
      </c>
      <c r="C205" s="201" t="s">
        <v>359</v>
      </c>
      <c r="D205" s="202" t="s">
        <v>337</v>
      </c>
      <c r="E205" s="203" t="n">
        <v>14.9022</v>
      </c>
      <c r="F205" s="204"/>
      <c r="G205" s="205" t="n">
        <f aca="false">ROUND(E205*F205,2)</f>
        <v>0</v>
      </c>
      <c r="H205" s="204"/>
      <c r="I205" s="205" t="n">
        <f aca="false">ROUND(E205*H205,2)</f>
        <v>0</v>
      </c>
      <c r="J205" s="204"/>
      <c r="K205" s="205" t="n">
        <f aca="false">ROUND(E205*J205,2)</f>
        <v>0</v>
      </c>
      <c r="L205" s="205" t="n">
        <v>21</v>
      </c>
      <c r="M205" s="205" t="n">
        <f aca="false">G205*(1+L205/100)</f>
        <v>0</v>
      </c>
      <c r="N205" s="203" t="n">
        <v>0</v>
      </c>
      <c r="O205" s="203" t="n">
        <f aca="false">ROUND(E205*N205,2)</f>
        <v>0</v>
      </c>
      <c r="P205" s="203" t="n">
        <v>0</v>
      </c>
      <c r="Q205" s="203" t="n">
        <f aca="false">ROUND(E205*P205,2)</f>
        <v>0</v>
      </c>
      <c r="R205" s="205"/>
      <c r="S205" s="205" t="s">
        <v>171</v>
      </c>
      <c r="T205" s="206" t="s">
        <v>171</v>
      </c>
      <c r="U205" s="189" t="n">
        <v>0</v>
      </c>
      <c r="V205" s="189" t="n">
        <f aca="false">ROUND(E205*U205,2)</f>
        <v>0</v>
      </c>
      <c r="W205" s="189"/>
      <c r="X205" s="189" t="s">
        <v>347</v>
      </c>
      <c r="Y205" s="189" t="s">
        <v>206</v>
      </c>
      <c r="Z205" s="190"/>
      <c r="AA205" s="190"/>
      <c r="AB205" s="190"/>
      <c r="AC205" s="190"/>
      <c r="AD205" s="190"/>
      <c r="AE205" s="190"/>
      <c r="AF205" s="190"/>
      <c r="AG205" s="190" t="s">
        <v>353</v>
      </c>
      <c r="AH205" s="190"/>
      <c r="AI205" s="190"/>
      <c r="AJ205" s="190"/>
      <c r="AK205" s="190"/>
      <c r="AL205" s="190"/>
      <c r="AM205" s="190"/>
      <c r="AN205" s="190"/>
      <c r="AO205" s="190"/>
      <c r="AP205" s="190"/>
      <c r="AQ205" s="190"/>
      <c r="AR205" s="190"/>
      <c r="AS205" s="190"/>
      <c r="AT205" s="190"/>
      <c r="AU205" s="190"/>
      <c r="AV205" s="190"/>
      <c r="AW205" s="190"/>
      <c r="AX205" s="190"/>
      <c r="AY205" s="190"/>
      <c r="AZ205" s="190"/>
      <c r="BA205" s="190"/>
      <c r="BB205" s="190"/>
      <c r="BC205" s="190"/>
      <c r="BD205" s="190"/>
      <c r="BE205" s="190"/>
      <c r="BF205" s="190"/>
      <c r="BG205" s="190"/>
      <c r="BH205" s="190"/>
    </row>
    <row r="206" customFormat="false" ht="12.75" hidden="false" customHeight="false" outlineLevel="1" collapsed="false">
      <c r="A206" s="181" t="n">
        <v>51</v>
      </c>
      <c r="B206" s="182" t="s">
        <v>360</v>
      </c>
      <c r="C206" s="183" t="s">
        <v>361</v>
      </c>
      <c r="D206" s="184" t="s">
        <v>337</v>
      </c>
      <c r="E206" s="185" t="n">
        <v>14.9022</v>
      </c>
      <c r="F206" s="186"/>
      <c r="G206" s="187" t="n">
        <f aca="false">ROUND(E206*F206,2)</f>
        <v>0</v>
      </c>
      <c r="H206" s="186"/>
      <c r="I206" s="187" t="n">
        <f aca="false">ROUND(E206*H206,2)</f>
        <v>0</v>
      </c>
      <c r="J206" s="186"/>
      <c r="K206" s="187" t="n">
        <f aca="false">ROUND(E206*J206,2)</f>
        <v>0</v>
      </c>
      <c r="L206" s="187" t="n">
        <v>21</v>
      </c>
      <c r="M206" s="187" t="n">
        <f aca="false">G206*(1+L206/100)</f>
        <v>0</v>
      </c>
      <c r="N206" s="185" t="n">
        <v>0</v>
      </c>
      <c r="O206" s="185" t="n">
        <f aca="false">ROUND(E206*N206,2)</f>
        <v>0</v>
      </c>
      <c r="P206" s="185" t="n">
        <v>0</v>
      </c>
      <c r="Q206" s="185" t="n">
        <f aca="false">ROUND(E206*P206,2)</f>
        <v>0</v>
      </c>
      <c r="R206" s="187"/>
      <c r="S206" s="187" t="s">
        <v>171</v>
      </c>
      <c r="T206" s="188" t="s">
        <v>171</v>
      </c>
      <c r="U206" s="189" t="n">
        <v>0.752</v>
      </c>
      <c r="V206" s="189" t="n">
        <f aca="false">ROUND(E206*U206,2)</f>
        <v>11.21</v>
      </c>
      <c r="W206" s="189"/>
      <c r="X206" s="189" t="s">
        <v>347</v>
      </c>
      <c r="Y206" s="189" t="s">
        <v>206</v>
      </c>
      <c r="Z206" s="190"/>
      <c r="AA206" s="190"/>
      <c r="AB206" s="190"/>
      <c r="AC206" s="190"/>
      <c r="AD206" s="190"/>
      <c r="AE206" s="190"/>
      <c r="AF206" s="190"/>
      <c r="AG206" s="190" t="s">
        <v>348</v>
      </c>
      <c r="AH206" s="190"/>
      <c r="AI206" s="190"/>
      <c r="AJ206" s="190"/>
      <c r="AK206" s="190"/>
      <c r="AL206" s="190"/>
      <c r="AM206" s="190"/>
      <c r="AN206" s="190"/>
      <c r="AO206" s="190"/>
      <c r="AP206" s="190"/>
      <c r="AQ206" s="190"/>
      <c r="AR206" s="190"/>
      <c r="AS206" s="190"/>
      <c r="AT206" s="190"/>
      <c r="AU206" s="190"/>
      <c r="AV206" s="190"/>
      <c r="AW206" s="190"/>
      <c r="AX206" s="190"/>
      <c r="AY206" s="190"/>
      <c r="AZ206" s="190"/>
      <c r="BA206" s="190"/>
      <c r="BB206" s="190"/>
      <c r="BC206" s="190"/>
      <c r="BD206" s="190"/>
      <c r="BE206" s="190"/>
      <c r="BF206" s="190"/>
      <c r="BG206" s="190"/>
      <c r="BH206" s="190"/>
    </row>
    <row r="207" customFormat="false" ht="19.4" hidden="false" customHeight="true" outlineLevel="2" collapsed="false">
      <c r="A207" s="191"/>
      <c r="B207" s="192"/>
      <c r="C207" s="193" t="s">
        <v>362</v>
      </c>
      <c r="D207" s="193"/>
      <c r="E207" s="193"/>
      <c r="F207" s="193"/>
      <c r="G207" s="193"/>
      <c r="H207" s="189"/>
      <c r="I207" s="189"/>
      <c r="J207" s="189"/>
      <c r="K207" s="189"/>
      <c r="L207" s="189"/>
      <c r="M207" s="189"/>
      <c r="N207" s="194"/>
      <c r="O207" s="194"/>
      <c r="P207" s="194"/>
      <c r="Q207" s="194"/>
      <c r="R207" s="189"/>
      <c r="S207" s="189"/>
      <c r="T207" s="189"/>
      <c r="U207" s="189"/>
      <c r="V207" s="189"/>
      <c r="W207" s="189"/>
      <c r="X207" s="189"/>
      <c r="Y207" s="189"/>
      <c r="Z207" s="190"/>
      <c r="AA207" s="190"/>
      <c r="AB207" s="190"/>
      <c r="AC207" s="190"/>
      <c r="AD207" s="190"/>
      <c r="AE207" s="190"/>
      <c r="AF207" s="190"/>
      <c r="AG207" s="190" t="s">
        <v>165</v>
      </c>
      <c r="AH207" s="190"/>
      <c r="AI207" s="190"/>
      <c r="AJ207" s="190"/>
      <c r="AK207" s="190"/>
      <c r="AL207" s="190"/>
      <c r="AM207" s="190"/>
      <c r="AN207" s="190"/>
      <c r="AO207" s="190"/>
      <c r="AP207" s="190"/>
      <c r="AQ207" s="190"/>
      <c r="AR207" s="190"/>
      <c r="AS207" s="190"/>
      <c r="AT207" s="190"/>
      <c r="AU207" s="190"/>
      <c r="AV207" s="190"/>
      <c r="AW207" s="190"/>
      <c r="AX207" s="190"/>
      <c r="AY207" s="190"/>
      <c r="AZ207" s="190"/>
      <c r="BA207" s="207" t="str">
        <f aca="false">C207</f>
        <v>S naložením suti nebo vybouraných hmot do dopravního prostředku a na jejich vyložením, popřípadě přeložením na normální dopravní prostředek.</v>
      </c>
      <c r="BB207" s="190"/>
      <c r="BC207" s="190"/>
      <c r="BD207" s="190"/>
      <c r="BE207" s="190"/>
      <c r="BF207" s="190"/>
      <c r="BG207" s="190"/>
      <c r="BH207" s="190"/>
    </row>
    <row r="208" customFormat="false" ht="12.75" hidden="false" customHeight="false" outlineLevel="1" collapsed="false">
      <c r="A208" s="199" t="n">
        <v>52</v>
      </c>
      <c r="B208" s="200" t="s">
        <v>363</v>
      </c>
      <c r="C208" s="201" t="s">
        <v>364</v>
      </c>
      <c r="D208" s="202" t="s">
        <v>337</v>
      </c>
      <c r="E208" s="203" t="n">
        <v>74.511</v>
      </c>
      <c r="F208" s="204"/>
      <c r="G208" s="205" t="n">
        <f aca="false">ROUND(E208*F208,2)</f>
        <v>0</v>
      </c>
      <c r="H208" s="204"/>
      <c r="I208" s="205" t="n">
        <f aca="false">ROUND(E208*H208,2)</f>
        <v>0</v>
      </c>
      <c r="J208" s="204"/>
      <c r="K208" s="205" t="n">
        <f aca="false">ROUND(E208*J208,2)</f>
        <v>0</v>
      </c>
      <c r="L208" s="205" t="n">
        <v>21</v>
      </c>
      <c r="M208" s="205" t="n">
        <f aca="false">G208*(1+L208/100)</f>
        <v>0</v>
      </c>
      <c r="N208" s="203" t="n">
        <v>0</v>
      </c>
      <c r="O208" s="203" t="n">
        <f aca="false">ROUND(E208*N208,2)</f>
        <v>0</v>
      </c>
      <c r="P208" s="203" t="n">
        <v>0</v>
      </c>
      <c r="Q208" s="203" t="n">
        <f aca="false">ROUND(E208*P208,2)</f>
        <v>0</v>
      </c>
      <c r="R208" s="205"/>
      <c r="S208" s="205" t="s">
        <v>171</v>
      </c>
      <c r="T208" s="206" t="s">
        <v>171</v>
      </c>
      <c r="U208" s="189" t="n">
        <v>0.36</v>
      </c>
      <c r="V208" s="189" t="n">
        <f aca="false">ROUND(E208*U208,2)</f>
        <v>26.82</v>
      </c>
      <c r="W208" s="189"/>
      <c r="X208" s="189" t="s">
        <v>347</v>
      </c>
      <c r="Y208" s="189" t="s">
        <v>206</v>
      </c>
      <c r="Z208" s="190"/>
      <c r="AA208" s="190"/>
      <c r="AB208" s="190"/>
      <c r="AC208" s="190"/>
      <c r="AD208" s="190"/>
      <c r="AE208" s="190"/>
      <c r="AF208" s="190"/>
      <c r="AG208" s="190" t="s">
        <v>348</v>
      </c>
      <c r="AH208" s="190"/>
      <c r="AI208" s="190"/>
      <c r="AJ208" s="190"/>
      <c r="AK208" s="190"/>
      <c r="AL208" s="190"/>
      <c r="AM208" s="190"/>
      <c r="AN208" s="190"/>
      <c r="AO208" s="190"/>
      <c r="AP208" s="190"/>
      <c r="AQ208" s="190"/>
      <c r="AR208" s="190"/>
      <c r="AS208" s="190"/>
      <c r="AT208" s="190"/>
      <c r="AU208" s="190"/>
      <c r="AV208" s="190"/>
      <c r="AW208" s="190"/>
      <c r="AX208" s="190"/>
      <c r="AY208" s="190"/>
      <c r="AZ208" s="190"/>
      <c r="BA208" s="190"/>
      <c r="BB208" s="190"/>
      <c r="BC208" s="190"/>
      <c r="BD208" s="190"/>
      <c r="BE208" s="190"/>
      <c r="BF208" s="190"/>
      <c r="BG208" s="190"/>
      <c r="BH208" s="190"/>
    </row>
    <row r="209" customFormat="false" ht="12.75" hidden="false" customHeight="false" outlineLevel="0" collapsed="false">
      <c r="A209" s="173" t="s">
        <v>154</v>
      </c>
      <c r="B209" s="174" t="s">
        <v>24</v>
      </c>
      <c r="C209" s="175" t="s">
        <v>25</v>
      </c>
      <c r="D209" s="176"/>
      <c r="E209" s="177"/>
      <c r="F209" s="178"/>
      <c r="G209" s="178" t="n">
        <f aca="false">SUMIF(AG210:AG217,"&lt;&gt;NOR",G210:G217)</f>
        <v>0</v>
      </c>
      <c r="H209" s="178"/>
      <c r="I209" s="178" t="n">
        <f aca="false">SUM(I210:I217)</f>
        <v>0</v>
      </c>
      <c r="J209" s="178"/>
      <c r="K209" s="178" t="n">
        <f aca="false">SUM(K210:K217)</f>
        <v>0</v>
      </c>
      <c r="L209" s="178"/>
      <c r="M209" s="178" t="n">
        <f aca="false">SUM(M210:M217)</f>
        <v>0</v>
      </c>
      <c r="N209" s="177"/>
      <c r="O209" s="177" t="n">
        <f aca="false">SUM(O210:O217)</f>
        <v>0</v>
      </c>
      <c r="P209" s="177"/>
      <c r="Q209" s="177" t="n">
        <f aca="false">SUM(Q210:Q217)</f>
        <v>0</v>
      </c>
      <c r="R209" s="178"/>
      <c r="S209" s="178"/>
      <c r="T209" s="179"/>
      <c r="U209" s="180"/>
      <c r="V209" s="180" t="n">
        <f aca="false">SUM(V210:V217)</f>
        <v>0</v>
      </c>
      <c r="W209" s="180"/>
      <c r="X209" s="180"/>
      <c r="Y209" s="180"/>
      <c r="AG209" s="0" t="s">
        <v>155</v>
      </c>
    </row>
    <row r="210" customFormat="false" ht="12.75" hidden="false" customHeight="false" outlineLevel="1" collapsed="false">
      <c r="A210" s="181" t="n">
        <v>53</v>
      </c>
      <c r="B210" s="182" t="s">
        <v>365</v>
      </c>
      <c r="C210" s="183" t="s">
        <v>366</v>
      </c>
      <c r="D210" s="184" t="s">
        <v>367</v>
      </c>
      <c r="E210" s="185" t="n">
        <v>1</v>
      </c>
      <c r="F210" s="186"/>
      <c r="G210" s="187" t="n">
        <f aca="false">ROUND(E210*F210,2)</f>
        <v>0</v>
      </c>
      <c r="H210" s="186"/>
      <c r="I210" s="187" t="n">
        <f aca="false">ROUND(E210*H210,2)</f>
        <v>0</v>
      </c>
      <c r="J210" s="186"/>
      <c r="K210" s="187" t="n">
        <f aca="false">ROUND(E210*J210,2)</f>
        <v>0</v>
      </c>
      <c r="L210" s="187" t="n">
        <v>21</v>
      </c>
      <c r="M210" s="187" t="n">
        <f aca="false">G210*(1+L210/100)</f>
        <v>0</v>
      </c>
      <c r="N210" s="185" t="n">
        <v>0</v>
      </c>
      <c r="O210" s="185" t="n">
        <f aca="false">ROUND(E210*N210,2)</f>
        <v>0</v>
      </c>
      <c r="P210" s="185" t="n">
        <v>0</v>
      </c>
      <c r="Q210" s="185" t="n">
        <f aca="false">ROUND(E210*P210,2)</f>
        <v>0</v>
      </c>
      <c r="R210" s="187"/>
      <c r="S210" s="187" t="s">
        <v>171</v>
      </c>
      <c r="T210" s="188" t="s">
        <v>160</v>
      </c>
      <c r="U210" s="189" t="n">
        <v>0</v>
      </c>
      <c r="V210" s="189" t="n">
        <f aca="false">ROUND(E210*U210,2)</f>
        <v>0</v>
      </c>
      <c r="W210" s="189"/>
      <c r="X210" s="189" t="s">
        <v>368</v>
      </c>
      <c r="Y210" s="189" t="s">
        <v>206</v>
      </c>
      <c r="Z210" s="190"/>
      <c r="AA210" s="190"/>
      <c r="AB210" s="190"/>
      <c r="AC210" s="190"/>
      <c r="AD210" s="190"/>
      <c r="AE210" s="190"/>
      <c r="AF210" s="190"/>
      <c r="AG210" s="190" t="s">
        <v>369</v>
      </c>
      <c r="AH210" s="190"/>
      <c r="AI210" s="190"/>
      <c r="AJ210" s="190"/>
      <c r="AK210" s="190"/>
      <c r="AL210" s="190"/>
      <c r="AM210" s="190"/>
      <c r="AN210" s="190"/>
      <c r="AO210" s="190"/>
      <c r="AP210" s="190"/>
      <c r="AQ210" s="190"/>
      <c r="AR210" s="190"/>
      <c r="AS210" s="190"/>
      <c r="AT210" s="190"/>
      <c r="AU210" s="190"/>
      <c r="AV210" s="190"/>
      <c r="AW210" s="190"/>
      <c r="AX210" s="190"/>
      <c r="AY210" s="190"/>
      <c r="AZ210" s="190"/>
      <c r="BA210" s="190"/>
      <c r="BB210" s="190"/>
      <c r="BC210" s="190"/>
      <c r="BD210" s="190"/>
      <c r="BE210" s="190"/>
      <c r="BF210" s="190"/>
      <c r="BG210" s="190"/>
      <c r="BH210" s="190"/>
    </row>
    <row r="211" customFormat="false" ht="28.35" hidden="false" customHeight="true" outlineLevel="2" collapsed="false">
      <c r="A211" s="191"/>
      <c r="B211" s="192"/>
      <c r="C211" s="193" t="s">
        <v>370</v>
      </c>
      <c r="D211" s="193"/>
      <c r="E211" s="193"/>
      <c r="F211" s="193"/>
      <c r="G211" s="193"/>
      <c r="H211" s="189"/>
      <c r="I211" s="189"/>
      <c r="J211" s="189"/>
      <c r="K211" s="189"/>
      <c r="L211" s="189"/>
      <c r="M211" s="189"/>
      <c r="N211" s="194"/>
      <c r="O211" s="194"/>
      <c r="P211" s="194"/>
      <c r="Q211" s="194"/>
      <c r="R211" s="189"/>
      <c r="S211" s="189"/>
      <c r="T211" s="189"/>
      <c r="U211" s="189"/>
      <c r="V211" s="189"/>
      <c r="W211" s="189"/>
      <c r="X211" s="189"/>
      <c r="Y211" s="189"/>
      <c r="Z211" s="190"/>
      <c r="AA211" s="190"/>
      <c r="AB211" s="190"/>
      <c r="AC211" s="190"/>
      <c r="AD211" s="190"/>
      <c r="AE211" s="190"/>
      <c r="AF211" s="190"/>
      <c r="AG211" s="190" t="s">
        <v>165</v>
      </c>
      <c r="AH211" s="190"/>
      <c r="AI211" s="190"/>
      <c r="AJ211" s="190"/>
      <c r="AK211" s="190"/>
      <c r="AL211" s="190"/>
      <c r="AM211" s="190"/>
      <c r="AN211" s="190"/>
      <c r="AO211" s="190"/>
      <c r="AP211" s="190"/>
      <c r="AQ211" s="190"/>
      <c r="AR211" s="190"/>
      <c r="AS211" s="190"/>
      <c r="AT211" s="190"/>
      <c r="AU211" s="190"/>
      <c r="AV211" s="190"/>
      <c r="AW211" s="190"/>
      <c r="AX211" s="190"/>
      <c r="AY211" s="190"/>
      <c r="AZ211" s="190"/>
      <c r="BA211" s="207" t="str">
        <f aca="false">C211</f>
        <v>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v>
      </c>
      <c r="BB211" s="190"/>
      <c r="BC211" s="190"/>
      <c r="BD211" s="190"/>
      <c r="BE211" s="190"/>
      <c r="BF211" s="190"/>
      <c r="BG211" s="190"/>
      <c r="BH211" s="190"/>
    </row>
    <row r="212" customFormat="false" ht="12.75" hidden="false" customHeight="false" outlineLevel="1" collapsed="false">
      <c r="A212" s="181" t="n">
        <v>54</v>
      </c>
      <c r="B212" s="182" t="s">
        <v>371</v>
      </c>
      <c r="C212" s="183" t="s">
        <v>372</v>
      </c>
      <c r="D212" s="184" t="s">
        <v>367</v>
      </c>
      <c r="E212" s="185" t="n">
        <v>1</v>
      </c>
      <c r="F212" s="186"/>
      <c r="G212" s="187" t="n">
        <f aca="false">ROUND(E212*F212,2)</f>
        <v>0</v>
      </c>
      <c r="H212" s="186"/>
      <c r="I212" s="187" t="n">
        <f aca="false">ROUND(E212*H212,2)</f>
        <v>0</v>
      </c>
      <c r="J212" s="186"/>
      <c r="K212" s="187" t="n">
        <f aca="false">ROUND(E212*J212,2)</f>
        <v>0</v>
      </c>
      <c r="L212" s="187" t="n">
        <v>21</v>
      </c>
      <c r="M212" s="187" t="n">
        <f aca="false">G212*(1+L212/100)</f>
        <v>0</v>
      </c>
      <c r="N212" s="185" t="n">
        <v>0</v>
      </c>
      <c r="O212" s="185" t="n">
        <f aca="false">ROUND(E212*N212,2)</f>
        <v>0</v>
      </c>
      <c r="P212" s="185" t="n">
        <v>0</v>
      </c>
      <c r="Q212" s="185" t="n">
        <f aca="false">ROUND(E212*P212,2)</f>
        <v>0</v>
      </c>
      <c r="R212" s="187"/>
      <c r="S212" s="187" t="s">
        <v>171</v>
      </c>
      <c r="T212" s="188" t="s">
        <v>160</v>
      </c>
      <c r="U212" s="189" t="n">
        <v>0</v>
      </c>
      <c r="V212" s="189" t="n">
        <f aca="false">ROUND(E212*U212,2)</f>
        <v>0</v>
      </c>
      <c r="W212" s="189"/>
      <c r="X212" s="189" t="s">
        <v>368</v>
      </c>
      <c r="Y212" s="189" t="s">
        <v>206</v>
      </c>
      <c r="Z212" s="190"/>
      <c r="AA212" s="190"/>
      <c r="AB212" s="190"/>
      <c r="AC212" s="190"/>
      <c r="AD212" s="190"/>
      <c r="AE212" s="190"/>
      <c r="AF212" s="190"/>
      <c r="AG212" s="190" t="s">
        <v>369</v>
      </c>
      <c r="AH212" s="190"/>
      <c r="AI212" s="190"/>
      <c r="AJ212" s="190"/>
      <c r="AK212" s="190"/>
      <c r="AL212" s="190"/>
      <c r="AM212" s="190"/>
      <c r="AN212" s="190"/>
      <c r="AO212" s="190"/>
      <c r="AP212" s="190"/>
      <c r="AQ212" s="190"/>
      <c r="AR212" s="190"/>
      <c r="AS212" s="190"/>
      <c r="AT212" s="190"/>
      <c r="AU212" s="190"/>
      <c r="AV212" s="190"/>
      <c r="AW212" s="190"/>
      <c r="AX212" s="190"/>
      <c r="AY212" s="190"/>
      <c r="AZ212" s="190"/>
      <c r="BA212" s="190"/>
      <c r="BB212" s="190"/>
      <c r="BC212" s="190"/>
      <c r="BD212" s="190"/>
      <c r="BE212" s="190"/>
      <c r="BF212" s="190"/>
      <c r="BG212" s="190"/>
      <c r="BH212" s="190"/>
    </row>
    <row r="213" customFormat="false" ht="28.35" hidden="false" customHeight="true" outlineLevel="2" collapsed="false">
      <c r="A213" s="191"/>
      <c r="B213" s="192"/>
      <c r="C213" s="193" t="s">
        <v>373</v>
      </c>
      <c r="D213" s="193"/>
      <c r="E213" s="193"/>
      <c r="F213" s="193"/>
      <c r="G213" s="193"/>
      <c r="H213" s="189"/>
      <c r="I213" s="189"/>
      <c r="J213" s="189"/>
      <c r="K213" s="189"/>
      <c r="L213" s="189"/>
      <c r="M213" s="189"/>
      <c r="N213" s="194"/>
      <c r="O213" s="194"/>
      <c r="P213" s="194"/>
      <c r="Q213" s="194"/>
      <c r="R213" s="189"/>
      <c r="S213" s="189"/>
      <c r="T213" s="189"/>
      <c r="U213" s="189"/>
      <c r="V213" s="189"/>
      <c r="W213" s="189"/>
      <c r="X213" s="189"/>
      <c r="Y213" s="189"/>
      <c r="Z213" s="190"/>
      <c r="AA213" s="190"/>
      <c r="AB213" s="190"/>
      <c r="AC213" s="190"/>
      <c r="AD213" s="190"/>
      <c r="AE213" s="190"/>
      <c r="AF213" s="190"/>
      <c r="AG213" s="190" t="s">
        <v>165</v>
      </c>
      <c r="AH213" s="190"/>
      <c r="AI213" s="190"/>
      <c r="AJ213" s="190"/>
      <c r="AK213" s="190"/>
      <c r="AL213" s="190"/>
      <c r="AM213" s="190"/>
      <c r="AN213" s="190"/>
      <c r="AO213" s="190"/>
      <c r="AP213" s="190"/>
      <c r="AQ213" s="190"/>
      <c r="AR213" s="190"/>
      <c r="AS213" s="190"/>
      <c r="AT213" s="190"/>
      <c r="AU213" s="190"/>
      <c r="AV213" s="190"/>
      <c r="AW213" s="190"/>
      <c r="AX213" s="190"/>
      <c r="AY213" s="190"/>
      <c r="AZ213" s="190"/>
      <c r="BA213" s="207" t="str">
        <f aca="false">C213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213" s="190"/>
      <c r="BC213" s="190"/>
      <c r="BD213" s="190"/>
      <c r="BE213" s="190"/>
      <c r="BF213" s="190"/>
      <c r="BG213" s="190"/>
      <c r="BH213" s="190"/>
    </row>
    <row r="214" customFormat="false" ht="12.75" hidden="false" customHeight="false" outlineLevel="1" collapsed="false">
      <c r="A214" s="181" t="n">
        <v>55</v>
      </c>
      <c r="B214" s="182" t="s">
        <v>374</v>
      </c>
      <c r="C214" s="183" t="s">
        <v>375</v>
      </c>
      <c r="D214" s="184" t="s">
        <v>367</v>
      </c>
      <c r="E214" s="185" t="n">
        <v>1</v>
      </c>
      <c r="F214" s="186"/>
      <c r="G214" s="187" t="n">
        <f aca="false">ROUND(E214*F214,2)</f>
        <v>0</v>
      </c>
      <c r="H214" s="186"/>
      <c r="I214" s="187" t="n">
        <f aca="false">ROUND(E214*H214,2)</f>
        <v>0</v>
      </c>
      <c r="J214" s="186"/>
      <c r="K214" s="187" t="n">
        <f aca="false">ROUND(E214*J214,2)</f>
        <v>0</v>
      </c>
      <c r="L214" s="187" t="n">
        <v>21</v>
      </c>
      <c r="M214" s="187" t="n">
        <f aca="false">G214*(1+L214/100)</f>
        <v>0</v>
      </c>
      <c r="N214" s="185" t="n">
        <v>0</v>
      </c>
      <c r="O214" s="185" t="n">
        <f aca="false">ROUND(E214*N214,2)</f>
        <v>0</v>
      </c>
      <c r="P214" s="185" t="n">
        <v>0</v>
      </c>
      <c r="Q214" s="185" t="n">
        <f aca="false">ROUND(E214*P214,2)</f>
        <v>0</v>
      </c>
      <c r="R214" s="187"/>
      <c r="S214" s="187" t="s">
        <v>171</v>
      </c>
      <c r="T214" s="188" t="s">
        <v>160</v>
      </c>
      <c r="U214" s="189" t="n">
        <v>0</v>
      </c>
      <c r="V214" s="189" t="n">
        <f aca="false">ROUND(E214*U214,2)</f>
        <v>0</v>
      </c>
      <c r="W214" s="189"/>
      <c r="X214" s="189" t="s">
        <v>368</v>
      </c>
      <c r="Y214" s="189" t="s">
        <v>206</v>
      </c>
      <c r="Z214" s="190"/>
      <c r="AA214" s="190"/>
      <c r="AB214" s="190"/>
      <c r="AC214" s="190"/>
      <c r="AD214" s="190"/>
      <c r="AE214" s="190"/>
      <c r="AF214" s="190"/>
      <c r="AG214" s="190" t="s">
        <v>369</v>
      </c>
      <c r="AH214" s="190"/>
      <c r="AI214" s="190"/>
      <c r="AJ214" s="190"/>
      <c r="AK214" s="190"/>
      <c r="AL214" s="190"/>
      <c r="AM214" s="190"/>
      <c r="AN214" s="190"/>
      <c r="AO214" s="190"/>
      <c r="AP214" s="190"/>
      <c r="AQ214" s="190"/>
      <c r="AR214" s="190"/>
      <c r="AS214" s="190"/>
      <c r="AT214" s="190"/>
      <c r="AU214" s="190"/>
      <c r="AV214" s="190"/>
      <c r="AW214" s="190"/>
      <c r="AX214" s="190"/>
      <c r="AY214" s="190"/>
      <c r="AZ214" s="190"/>
      <c r="BA214" s="190"/>
      <c r="BB214" s="190"/>
      <c r="BC214" s="190"/>
      <c r="BD214" s="190"/>
      <c r="BE214" s="190"/>
      <c r="BF214" s="190"/>
      <c r="BG214" s="190"/>
      <c r="BH214" s="190"/>
    </row>
    <row r="215" customFormat="false" ht="28.35" hidden="false" customHeight="true" outlineLevel="2" collapsed="false">
      <c r="A215" s="191"/>
      <c r="B215" s="192"/>
      <c r="C215" s="193" t="s">
        <v>376</v>
      </c>
      <c r="D215" s="193"/>
      <c r="E215" s="193"/>
      <c r="F215" s="193"/>
      <c r="G215" s="193"/>
      <c r="H215" s="189"/>
      <c r="I215" s="189"/>
      <c r="J215" s="189"/>
      <c r="K215" s="189"/>
      <c r="L215" s="189"/>
      <c r="M215" s="189"/>
      <c r="N215" s="194"/>
      <c r="O215" s="194"/>
      <c r="P215" s="194"/>
      <c r="Q215" s="194"/>
      <c r="R215" s="189"/>
      <c r="S215" s="189"/>
      <c r="T215" s="189"/>
      <c r="U215" s="189"/>
      <c r="V215" s="189"/>
      <c r="W215" s="189"/>
      <c r="X215" s="189"/>
      <c r="Y215" s="189"/>
      <c r="Z215" s="190"/>
      <c r="AA215" s="190"/>
      <c r="AB215" s="190"/>
      <c r="AC215" s="190"/>
      <c r="AD215" s="190"/>
      <c r="AE215" s="190"/>
      <c r="AF215" s="190"/>
      <c r="AG215" s="190" t="s">
        <v>165</v>
      </c>
      <c r="AH215" s="190"/>
      <c r="AI215" s="190"/>
      <c r="AJ215" s="190"/>
      <c r="AK215" s="190"/>
      <c r="AL215" s="190"/>
      <c r="AM215" s="190"/>
      <c r="AN215" s="190"/>
      <c r="AO215" s="190"/>
      <c r="AP215" s="190"/>
      <c r="AQ215" s="190"/>
      <c r="AR215" s="190"/>
      <c r="AS215" s="190"/>
      <c r="AT215" s="190"/>
      <c r="AU215" s="190"/>
      <c r="AV215" s="190"/>
      <c r="AW215" s="190"/>
      <c r="AX215" s="190"/>
      <c r="AY215" s="190"/>
      <c r="AZ215" s="190"/>
      <c r="BA215" s="207" t="str">
        <f aca="false">C215</f>
        <v>Odstranění objektů zařízení staveniště včetně přípojek energií a jejich odvoz. Položka zahrnuje i náklady na úpravu povrchů po odstranění zařízení staveniště a úklid ploch, na kterých bylo zařízení staveniště provozováno.</v>
      </c>
      <c r="BB215" s="190"/>
      <c r="BC215" s="190"/>
      <c r="BD215" s="190"/>
      <c r="BE215" s="190"/>
      <c r="BF215" s="190"/>
      <c r="BG215" s="190"/>
      <c r="BH215" s="190"/>
    </row>
    <row r="216" customFormat="false" ht="12.75" hidden="false" customHeight="false" outlineLevel="1" collapsed="false">
      <c r="A216" s="199" t="n">
        <v>56</v>
      </c>
      <c r="B216" s="200" t="s">
        <v>377</v>
      </c>
      <c r="C216" s="201" t="s">
        <v>378</v>
      </c>
      <c r="D216" s="202" t="s">
        <v>367</v>
      </c>
      <c r="E216" s="203" t="n">
        <v>1</v>
      </c>
      <c r="F216" s="204"/>
      <c r="G216" s="205" t="n">
        <f aca="false">ROUND(E216*F216,2)</f>
        <v>0</v>
      </c>
      <c r="H216" s="204"/>
      <c r="I216" s="205" t="n">
        <f aca="false">ROUND(E216*H216,2)</f>
        <v>0</v>
      </c>
      <c r="J216" s="204"/>
      <c r="K216" s="205" t="n">
        <f aca="false">ROUND(E216*J216,2)</f>
        <v>0</v>
      </c>
      <c r="L216" s="205" t="n">
        <v>21</v>
      </c>
      <c r="M216" s="205" t="n">
        <f aca="false">G216*(1+L216/100)</f>
        <v>0</v>
      </c>
      <c r="N216" s="203" t="n">
        <v>0</v>
      </c>
      <c r="O216" s="203" t="n">
        <f aca="false">ROUND(E216*N216,2)</f>
        <v>0</v>
      </c>
      <c r="P216" s="203" t="n">
        <v>0</v>
      </c>
      <c r="Q216" s="203" t="n">
        <f aca="false">ROUND(E216*P216,2)</f>
        <v>0</v>
      </c>
      <c r="R216" s="205"/>
      <c r="S216" s="205" t="s">
        <v>171</v>
      </c>
      <c r="T216" s="206" t="s">
        <v>160</v>
      </c>
      <c r="U216" s="189" t="n">
        <v>0</v>
      </c>
      <c r="V216" s="189" t="n">
        <f aca="false">ROUND(E216*U216,2)</f>
        <v>0</v>
      </c>
      <c r="W216" s="189"/>
      <c r="X216" s="189" t="s">
        <v>368</v>
      </c>
      <c r="Y216" s="189" t="s">
        <v>206</v>
      </c>
      <c r="Z216" s="190"/>
      <c r="AA216" s="190"/>
      <c r="AB216" s="190"/>
      <c r="AC216" s="190"/>
      <c r="AD216" s="190"/>
      <c r="AE216" s="190"/>
      <c r="AF216" s="190"/>
      <c r="AG216" s="190" t="s">
        <v>379</v>
      </c>
      <c r="AH216" s="190"/>
      <c r="AI216" s="190"/>
      <c r="AJ216" s="190"/>
      <c r="AK216" s="190"/>
      <c r="AL216" s="190"/>
      <c r="AM216" s="190"/>
      <c r="AN216" s="190"/>
      <c r="AO216" s="190"/>
      <c r="AP216" s="190"/>
      <c r="AQ216" s="190"/>
      <c r="AR216" s="190"/>
      <c r="AS216" s="190"/>
      <c r="AT216" s="190"/>
      <c r="AU216" s="190"/>
      <c r="AV216" s="190"/>
      <c r="AW216" s="190"/>
      <c r="AX216" s="190"/>
      <c r="AY216" s="190"/>
      <c r="AZ216" s="190"/>
      <c r="BA216" s="190"/>
      <c r="BB216" s="190"/>
      <c r="BC216" s="190"/>
      <c r="BD216" s="190"/>
      <c r="BE216" s="190"/>
      <c r="BF216" s="190"/>
      <c r="BG216" s="190"/>
      <c r="BH216" s="190"/>
    </row>
    <row r="217" customFormat="false" ht="12.75" hidden="false" customHeight="false" outlineLevel="1" collapsed="false">
      <c r="A217" s="199" t="n">
        <v>57</v>
      </c>
      <c r="B217" s="200" t="s">
        <v>380</v>
      </c>
      <c r="C217" s="201" t="s">
        <v>381</v>
      </c>
      <c r="D217" s="202" t="s">
        <v>367</v>
      </c>
      <c r="E217" s="203" t="n">
        <v>1</v>
      </c>
      <c r="F217" s="204"/>
      <c r="G217" s="205" t="n">
        <f aca="false">ROUND(E217*F217,2)</f>
        <v>0</v>
      </c>
      <c r="H217" s="204"/>
      <c r="I217" s="205" t="n">
        <f aca="false">ROUND(E217*H217,2)</f>
        <v>0</v>
      </c>
      <c r="J217" s="204"/>
      <c r="K217" s="205" t="n">
        <f aca="false">ROUND(E217*J217,2)</f>
        <v>0</v>
      </c>
      <c r="L217" s="205" t="n">
        <v>21</v>
      </c>
      <c r="M217" s="205" t="n">
        <f aca="false">G217*(1+L217/100)</f>
        <v>0</v>
      </c>
      <c r="N217" s="203" t="n">
        <v>0</v>
      </c>
      <c r="O217" s="203" t="n">
        <f aca="false">ROUND(E217*N217,2)</f>
        <v>0</v>
      </c>
      <c r="P217" s="203" t="n">
        <v>0</v>
      </c>
      <c r="Q217" s="203" t="n">
        <f aca="false">ROUND(E217*P217,2)</f>
        <v>0</v>
      </c>
      <c r="R217" s="205"/>
      <c r="S217" s="205" t="s">
        <v>171</v>
      </c>
      <c r="T217" s="206" t="s">
        <v>160</v>
      </c>
      <c r="U217" s="189" t="n">
        <v>0</v>
      </c>
      <c r="V217" s="189" t="n">
        <f aca="false">ROUND(E217*U217,2)</f>
        <v>0</v>
      </c>
      <c r="W217" s="189"/>
      <c r="X217" s="189" t="s">
        <v>368</v>
      </c>
      <c r="Y217" s="189" t="s">
        <v>206</v>
      </c>
      <c r="Z217" s="190"/>
      <c r="AA217" s="190"/>
      <c r="AB217" s="190"/>
      <c r="AC217" s="190"/>
      <c r="AD217" s="190"/>
      <c r="AE217" s="190"/>
      <c r="AF217" s="190"/>
      <c r="AG217" s="190" t="s">
        <v>369</v>
      </c>
      <c r="AH217" s="190"/>
      <c r="AI217" s="190"/>
      <c r="AJ217" s="190"/>
      <c r="AK217" s="190"/>
      <c r="AL217" s="190"/>
      <c r="AM217" s="190"/>
      <c r="AN217" s="190"/>
      <c r="AO217" s="190"/>
      <c r="AP217" s="190"/>
      <c r="AQ217" s="190"/>
      <c r="AR217" s="190"/>
      <c r="AS217" s="190"/>
      <c r="AT217" s="190"/>
      <c r="AU217" s="190"/>
      <c r="AV217" s="190"/>
      <c r="AW217" s="190"/>
      <c r="AX217" s="190"/>
      <c r="AY217" s="190"/>
      <c r="AZ217" s="190"/>
      <c r="BA217" s="190"/>
      <c r="BB217" s="190"/>
      <c r="BC217" s="190"/>
      <c r="BD217" s="190"/>
      <c r="BE217" s="190"/>
      <c r="BF217" s="190"/>
      <c r="BG217" s="190"/>
      <c r="BH217" s="190"/>
    </row>
    <row r="218" customFormat="false" ht="12.75" hidden="false" customHeight="false" outlineLevel="0" collapsed="false">
      <c r="A218" s="173" t="s">
        <v>154</v>
      </c>
      <c r="B218" s="174" t="s">
        <v>26</v>
      </c>
      <c r="C218" s="175" t="s">
        <v>27</v>
      </c>
      <c r="D218" s="176"/>
      <c r="E218" s="177"/>
      <c r="F218" s="178"/>
      <c r="G218" s="178" t="n">
        <f aca="false">SUMIF(AG219:AG226,"&lt;&gt;NOR",G219:G226)</f>
        <v>0</v>
      </c>
      <c r="H218" s="178"/>
      <c r="I218" s="178" t="n">
        <f aca="false">SUM(I219:I226)</f>
        <v>0</v>
      </c>
      <c r="J218" s="178"/>
      <c r="K218" s="178" t="n">
        <f aca="false">SUM(K219:K226)</f>
        <v>0</v>
      </c>
      <c r="L218" s="178"/>
      <c r="M218" s="178" t="n">
        <f aca="false">SUM(M219:M226)</f>
        <v>0</v>
      </c>
      <c r="N218" s="177"/>
      <c r="O218" s="177" t="n">
        <f aca="false">SUM(O219:O226)</f>
        <v>0</v>
      </c>
      <c r="P218" s="177"/>
      <c r="Q218" s="177" t="n">
        <f aca="false">SUM(Q219:Q226)</f>
        <v>0</v>
      </c>
      <c r="R218" s="178"/>
      <c r="S218" s="178"/>
      <c r="T218" s="179"/>
      <c r="U218" s="180"/>
      <c r="V218" s="180" t="n">
        <f aca="false">SUM(V219:V226)</f>
        <v>0</v>
      </c>
      <c r="W218" s="180"/>
      <c r="X218" s="180"/>
      <c r="Y218" s="180"/>
      <c r="AG218" s="0" t="s">
        <v>155</v>
      </c>
    </row>
    <row r="219" customFormat="false" ht="12.75" hidden="false" customHeight="false" outlineLevel="1" collapsed="false">
      <c r="A219" s="181" t="n">
        <v>58</v>
      </c>
      <c r="B219" s="182" t="s">
        <v>382</v>
      </c>
      <c r="C219" s="183" t="s">
        <v>383</v>
      </c>
      <c r="D219" s="184" t="s">
        <v>367</v>
      </c>
      <c r="E219" s="185" t="n">
        <v>1</v>
      </c>
      <c r="F219" s="186"/>
      <c r="G219" s="187" t="n">
        <f aca="false">ROUND(E219*F219,2)</f>
        <v>0</v>
      </c>
      <c r="H219" s="186"/>
      <c r="I219" s="187" t="n">
        <f aca="false">ROUND(E219*H219,2)</f>
        <v>0</v>
      </c>
      <c r="J219" s="186"/>
      <c r="K219" s="187" t="n">
        <f aca="false">ROUND(E219*J219,2)</f>
        <v>0</v>
      </c>
      <c r="L219" s="187" t="n">
        <v>21</v>
      </c>
      <c r="M219" s="187" t="n">
        <f aca="false">G219*(1+L219/100)</f>
        <v>0</v>
      </c>
      <c r="N219" s="185" t="n">
        <v>0</v>
      </c>
      <c r="O219" s="185" t="n">
        <f aca="false">ROUND(E219*N219,2)</f>
        <v>0</v>
      </c>
      <c r="P219" s="185" t="n">
        <v>0</v>
      </c>
      <c r="Q219" s="185" t="n">
        <f aca="false">ROUND(E219*P219,2)</f>
        <v>0</v>
      </c>
      <c r="R219" s="187"/>
      <c r="S219" s="187" t="s">
        <v>171</v>
      </c>
      <c r="T219" s="188" t="s">
        <v>160</v>
      </c>
      <c r="U219" s="189" t="n">
        <v>0</v>
      </c>
      <c r="V219" s="189" t="n">
        <f aca="false">ROUND(E219*U219,2)</f>
        <v>0</v>
      </c>
      <c r="W219" s="189"/>
      <c r="X219" s="189" t="s">
        <v>368</v>
      </c>
      <c r="Y219" s="189" t="s">
        <v>206</v>
      </c>
      <c r="Z219" s="190"/>
      <c r="AA219" s="190"/>
      <c r="AB219" s="190"/>
      <c r="AC219" s="190"/>
      <c r="AD219" s="190"/>
      <c r="AE219" s="190"/>
      <c r="AF219" s="190"/>
      <c r="AG219" s="190" t="s">
        <v>384</v>
      </c>
      <c r="AH219" s="190"/>
      <c r="AI219" s="190"/>
      <c r="AJ219" s="190"/>
      <c r="AK219" s="190"/>
      <c r="AL219" s="190"/>
      <c r="AM219" s="190"/>
      <c r="AN219" s="190"/>
      <c r="AO219" s="190"/>
      <c r="AP219" s="190"/>
      <c r="AQ219" s="190"/>
      <c r="AR219" s="190"/>
      <c r="AS219" s="190"/>
      <c r="AT219" s="190"/>
      <c r="AU219" s="190"/>
      <c r="AV219" s="190"/>
      <c r="AW219" s="190"/>
      <c r="AX219" s="190"/>
      <c r="AY219" s="190"/>
      <c r="AZ219" s="190"/>
      <c r="BA219" s="190"/>
      <c r="BB219" s="190"/>
      <c r="BC219" s="190"/>
      <c r="BD219" s="190"/>
      <c r="BE219" s="190"/>
      <c r="BF219" s="190"/>
      <c r="BG219" s="190"/>
      <c r="BH219" s="190"/>
    </row>
    <row r="220" customFormat="false" ht="12.75" hidden="false" customHeight="true" outlineLevel="2" collapsed="false">
      <c r="A220" s="191"/>
      <c r="B220" s="192"/>
      <c r="C220" s="193" t="s">
        <v>385</v>
      </c>
      <c r="D220" s="193"/>
      <c r="E220" s="193"/>
      <c r="F220" s="193"/>
      <c r="G220" s="193"/>
      <c r="H220" s="189"/>
      <c r="I220" s="189"/>
      <c r="J220" s="189"/>
      <c r="K220" s="189"/>
      <c r="L220" s="189"/>
      <c r="M220" s="189"/>
      <c r="N220" s="194"/>
      <c r="O220" s="194"/>
      <c r="P220" s="194"/>
      <c r="Q220" s="194"/>
      <c r="R220" s="189"/>
      <c r="S220" s="189"/>
      <c r="T220" s="189"/>
      <c r="U220" s="189"/>
      <c r="V220" s="189"/>
      <c r="W220" s="189"/>
      <c r="X220" s="189"/>
      <c r="Y220" s="189"/>
      <c r="Z220" s="190"/>
      <c r="AA220" s="190"/>
      <c r="AB220" s="190"/>
      <c r="AC220" s="190"/>
      <c r="AD220" s="190"/>
      <c r="AE220" s="190"/>
      <c r="AF220" s="190"/>
      <c r="AG220" s="190" t="s">
        <v>165</v>
      </c>
      <c r="AH220" s="190"/>
      <c r="AI220" s="190"/>
      <c r="AJ220" s="190"/>
      <c r="AK220" s="190"/>
      <c r="AL220" s="190"/>
      <c r="AM220" s="190"/>
      <c r="AN220" s="190"/>
      <c r="AO220" s="190"/>
      <c r="AP220" s="190"/>
      <c r="AQ220" s="190"/>
      <c r="AR220" s="190"/>
      <c r="AS220" s="190"/>
      <c r="AT220" s="190"/>
      <c r="AU220" s="190"/>
      <c r="AV220" s="190"/>
      <c r="AW220" s="190"/>
      <c r="AX220" s="190"/>
      <c r="AY220" s="190"/>
      <c r="AZ220" s="190"/>
      <c r="BA220" s="190"/>
      <c r="BB220" s="190"/>
      <c r="BC220" s="190"/>
      <c r="BD220" s="190"/>
      <c r="BE220" s="190"/>
      <c r="BF220" s="190"/>
      <c r="BG220" s="190"/>
      <c r="BH220" s="190"/>
    </row>
    <row r="221" customFormat="false" ht="12.75" hidden="false" customHeight="false" outlineLevel="1" collapsed="false">
      <c r="A221" s="181" t="n">
        <v>59</v>
      </c>
      <c r="B221" s="182" t="s">
        <v>386</v>
      </c>
      <c r="C221" s="183" t="s">
        <v>387</v>
      </c>
      <c r="D221" s="184" t="s">
        <v>367</v>
      </c>
      <c r="E221" s="185" t="n">
        <v>1</v>
      </c>
      <c r="F221" s="186"/>
      <c r="G221" s="187" t="n">
        <f aca="false">ROUND(E221*F221,2)</f>
        <v>0</v>
      </c>
      <c r="H221" s="186"/>
      <c r="I221" s="187" t="n">
        <f aca="false">ROUND(E221*H221,2)</f>
        <v>0</v>
      </c>
      <c r="J221" s="186"/>
      <c r="K221" s="187" t="n">
        <f aca="false">ROUND(E221*J221,2)</f>
        <v>0</v>
      </c>
      <c r="L221" s="187" t="n">
        <v>21</v>
      </c>
      <c r="M221" s="187" t="n">
        <f aca="false">G221*(1+L221/100)</f>
        <v>0</v>
      </c>
      <c r="N221" s="185" t="n">
        <v>0</v>
      </c>
      <c r="O221" s="185" t="n">
        <f aca="false">ROUND(E221*N221,2)</f>
        <v>0</v>
      </c>
      <c r="P221" s="185" t="n">
        <v>0</v>
      </c>
      <c r="Q221" s="185" t="n">
        <f aca="false">ROUND(E221*P221,2)</f>
        <v>0</v>
      </c>
      <c r="R221" s="187"/>
      <c r="S221" s="187" t="s">
        <v>171</v>
      </c>
      <c r="T221" s="188" t="s">
        <v>160</v>
      </c>
      <c r="U221" s="189" t="n">
        <v>0</v>
      </c>
      <c r="V221" s="189" t="n">
        <f aca="false">ROUND(E221*U221,2)</f>
        <v>0</v>
      </c>
      <c r="W221" s="189"/>
      <c r="X221" s="189" t="s">
        <v>368</v>
      </c>
      <c r="Y221" s="189" t="s">
        <v>206</v>
      </c>
      <c r="Z221" s="190"/>
      <c r="AA221" s="190"/>
      <c r="AB221" s="190"/>
      <c r="AC221" s="190"/>
      <c r="AD221" s="190"/>
      <c r="AE221" s="190"/>
      <c r="AF221" s="190"/>
      <c r="AG221" s="190" t="s">
        <v>369</v>
      </c>
      <c r="AH221" s="190"/>
      <c r="AI221" s="190"/>
      <c r="AJ221" s="190"/>
      <c r="AK221" s="190"/>
      <c r="AL221" s="190"/>
      <c r="AM221" s="190"/>
      <c r="AN221" s="190"/>
      <c r="AO221" s="190"/>
      <c r="AP221" s="190"/>
      <c r="AQ221" s="190"/>
      <c r="AR221" s="190"/>
      <c r="AS221" s="190"/>
      <c r="AT221" s="190"/>
      <c r="AU221" s="190"/>
      <c r="AV221" s="190"/>
      <c r="AW221" s="190"/>
      <c r="AX221" s="190"/>
      <c r="AY221" s="190"/>
      <c r="AZ221" s="190"/>
      <c r="BA221" s="190"/>
      <c r="BB221" s="190"/>
      <c r="BC221" s="190"/>
      <c r="BD221" s="190"/>
      <c r="BE221" s="190"/>
      <c r="BF221" s="190"/>
      <c r="BG221" s="190"/>
      <c r="BH221" s="190"/>
    </row>
    <row r="222" customFormat="false" ht="37.3" hidden="false" customHeight="true" outlineLevel="2" collapsed="false">
      <c r="A222" s="191"/>
      <c r="B222" s="192"/>
      <c r="C222" s="193" t="s">
        <v>388</v>
      </c>
      <c r="D222" s="193"/>
      <c r="E222" s="193"/>
      <c r="F222" s="193"/>
      <c r="G222" s="193"/>
      <c r="H222" s="189"/>
      <c r="I222" s="189"/>
      <c r="J222" s="189"/>
      <c r="K222" s="189"/>
      <c r="L222" s="189"/>
      <c r="M222" s="189"/>
      <c r="N222" s="194"/>
      <c r="O222" s="194"/>
      <c r="P222" s="194"/>
      <c r="Q222" s="194"/>
      <c r="R222" s="189"/>
      <c r="S222" s="189"/>
      <c r="T222" s="189"/>
      <c r="U222" s="189"/>
      <c r="V222" s="189"/>
      <c r="W222" s="189"/>
      <c r="X222" s="189"/>
      <c r="Y222" s="189"/>
      <c r="Z222" s="190"/>
      <c r="AA222" s="190"/>
      <c r="AB222" s="190"/>
      <c r="AC222" s="190"/>
      <c r="AD222" s="190"/>
      <c r="AE222" s="190"/>
      <c r="AF222" s="190"/>
      <c r="AG222" s="190" t="s">
        <v>165</v>
      </c>
      <c r="AH222" s="190"/>
      <c r="AI222" s="190"/>
      <c r="AJ222" s="190"/>
      <c r="AK222" s="190"/>
      <c r="AL222" s="190"/>
      <c r="AM222" s="190"/>
      <c r="AN222" s="190"/>
      <c r="AO222" s="190"/>
      <c r="AP222" s="190"/>
      <c r="AQ222" s="190"/>
      <c r="AR222" s="190"/>
      <c r="AS222" s="190"/>
      <c r="AT222" s="190"/>
      <c r="AU222" s="190"/>
      <c r="AV222" s="190"/>
      <c r="AW222" s="190"/>
      <c r="AX222" s="190"/>
      <c r="AY222" s="190"/>
      <c r="AZ222" s="190"/>
      <c r="BA222" s="207" t="str">
        <f aca="false">C222</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22" s="190"/>
      <c r="BC222" s="190"/>
      <c r="BD222" s="190"/>
      <c r="BE222" s="190"/>
      <c r="BF222" s="190"/>
      <c r="BG222" s="190"/>
      <c r="BH222" s="190"/>
    </row>
    <row r="223" customFormat="false" ht="12.75" hidden="false" customHeight="false" outlineLevel="1" collapsed="false">
      <c r="A223" s="199" t="n">
        <v>60</v>
      </c>
      <c r="B223" s="200" t="s">
        <v>389</v>
      </c>
      <c r="C223" s="201" t="s">
        <v>390</v>
      </c>
      <c r="D223" s="202" t="s">
        <v>367</v>
      </c>
      <c r="E223" s="203" t="n">
        <v>1</v>
      </c>
      <c r="F223" s="204"/>
      <c r="G223" s="205" t="n">
        <f aca="false">ROUND(E223*F223,2)</f>
        <v>0</v>
      </c>
      <c r="H223" s="204"/>
      <c r="I223" s="205" t="n">
        <f aca="false">ROUND(E223*H223,2)</f>
        <v>0</v>
      </c>
      <c r="J223" s="204"/>
      <c r="K223" s="205" t="n">
        <f aca="false">ROUND(E223*J223,2)</f>
        <v>0</v>
      </c>
      <c r="L223" s="205" t="n">
        <v>21</v>
      </c>
      <c r="M223" s="205" t="n">
        <f aca="false">G223*(1+L223/100)</f>
        <v>0</v>
      </c>
      <c r="N223" s="203" t="n">
        <v>0</v>
      </c>
      <c r="O223" s="203" t="n">
        <f aca="false">ROUND(E223*N223,2)</f>
        <v>0</v>
      </c>
      <c r="P223" s="203" t="n">
        <v>0</v>
      </c>
      <c r="Q223" s="203" t="n">
        <f aca="false">ROUND(E223*P223,2)</f>
        <v>0</v>
      </c>
      <c r="R223" s="205"/>
      <c r="S223" s="205" t="s">
        <v>171</v>
      </c>
      <c r="T223" s="206" t="s">
        <v>160</v>
      </c>
      <c r="U223" s="189" t="n">
        <v>0</v>
      </c>
      <c r="V223" s="189" t="n">
        <f aca="false">ROUND(E223*U223,2)</f>
        <v>0</v>
      </c>
      <c r="W223" s="189"/>
      <c r="X223" s="189" t="s">
        <v>368</v>
      </c>
      <c r="Y223" s="189" t="s">
        <v>206</v>
      </c>
      <c r="Z223" s="190"/>
      <c r="AA223" s="190"/>
      <c r="AB223" s="190"/>
      <c r="AC223" s="190"/>
      <c r="AD223" s="190"/>
      <c r="AE223" s="190"/>
      <c r="AF223" s="190"/>
      <c r="AG223" s="190" t="s">
        <v>384</v>
      </c>
      <c r="AH223" s="190"/>
      <c r="AI223" s="190"/>
      <c r="AJ223" s="190"/>
      <c r="AK223" s="190"/>
      <c r="AL223" s="190"/>
      <c r="AM223" s="190"/>
      <c r="AN223" s="190"/>
      <c r="AO223" s="190"/>
      <c r="AP223" s="190"/>
      <c r="AQ223" s="190"/>
      <c r="AR223" s="190"/>
      <c r="AS223" s="190"/>
      <c r="AT223" s="190"/>
      <c r="AU223" s="190"/>
      <c r="AV223" s="190"/>
      <c r="AW223" s="190"/>
      <c r="AX223" s="190"/>
      <c r="AY223" s="190"/>
      <c r="AZ223" s="190"/>
      <c r="BA223" s="190"/>
      <c r="BB223" s="190"/>
      <c r="BC223" s="190"/>
      <c r="BD223" s="190"/>
      <c r="BE223" s="190"/>
      <c r="BF223" s="190"/>
      <c r="BG223" s="190"/>
      <c r="BH223" s="190"/>
    </row>
    <row r="224" customFormat="false" ht="12.75" hidden="false" customHeight="false" outlineLevel="1" collapsed="false">
      <c r="A224" s="199" t="n">
        <v>61</v>
      </c>
      <c r="B224" s="200" t="s">
        <v>391</v>
      </c>
      <c r="C224" s="201" t="s">
        <v>392</v>
      </c>
      <c r="D224" s="202" t="s">
        <v>367</v>
      </c>
      <c r="E224" s="203" t="n">
        <v>1</v>
      </c>
      <c r="F224" s="204"/>
      <c r="G224" s="205" t="n">
        <f aca="false">ROUND(E224*F224,2)</f>
        <v>0</v>
      </c>
      <c r="H224" s="204"/>
      <c r="I224" s="205" t="n">
        <f aca="false">ROUND(E224*H224,2)</f>
        <v>0</v>
      </c>
      <c r="J224" s="204"/>
      <c r="K224" s="205" t="n">
        <f aca="false">ROUND(E224*J224,2)</f>
        <v>0</v>
      </c>
      <c r="L224" s="205" t="n">
        <v>21</v>
      </c>
      <c r="M224" s="205" t="n">
        <f aca="false">G224*(1+L224/100)</f>
        <v>0</v>
      </c>
      <c r="N224" s="203" t="n">
        <v>0</v>
      </c>
      <c r="O224" s="203" t="n">
        <f aca="false">ROUND(E224*N224,2)</f>
        <v>0</v>
      </c>
      <c r="P224" s="203" t="n">
        <v>0</v>
      </c>
      <c r="Q224" s="203" t="n">
        <f aca="false">ROUND(E224*P224,2)</f>
        <v>0</v>
      </c>
      <c r="R224" s="205"/>
      <c r="S224" s="205" t="s">
        <v>171</v>
      </c>
      <c r="T224" s="206" t="s">
        <v>160</v>
      </c>
      <c r="U224" s="189" t="n">
        <v>0</v>
      </c>
      <c r="V224" s="189" t="n">
        <f aca="false">ROUND(E224*U224,2)</f>
        <v>0</v>
      </c>
      <c r="W224" s="189"/>
      <c r="X224" s="189" t="s">
        <v>368</v>
      </c>
      <c r="Y224" s="189" t="s">
        <v>206</v>
      </c>
      <c r="Z224" s="190"/>
      <c r="AA224" s="190"/>
      <c r="AB224" s="190"/>
      <c r="AC224" s="190"/>
      <c r="AD224" s="190"/>
      <c r="AE224" s="190"/>
      <c r="AF224" s="190"/>
      <c r="AG224" s="190" t="s">
        <v>384</v>
      </c>
      <c r="AH224" s="190"/>
      <c r="AI224" s="190"/>
      <c r="AJ224" s="190"/>
      <c r="AK224" s="190"/>
      <c r="AL224" s="190"/>
      <c r="AM224" s="190"/>
      <c r="AN224" s="190"/>
      <c r="AO224" s="190"/>
      <c r="AP224" s="190"/>
      <c r="AQ224" s="190"/>
      <c r="AR224" s="190"/>
      <c r="AS224" s="190"/>
      <c r="AT224" s="190"/>
      <c r="AU224" s="190"/>
      <c r="AV224" s="190"/>
      <c r="AW224" s="190"/>
      <c r="AX224" s="190"/>
      <c r="AY224" s="190"/>
      <c r="AZ224" s="190"/>
      <c r="BA224" s="190"/>
      <c r="BB224" s="190"/>
      <c r="BC224" s="190"/>
      <c r="BD224" s="190"/>
      <c r="BE224" s="190"/>
      <c r="BF224" s="190"/>
      <c r="BG224" s="190"/>
      <c r="BH224" s="190"/>
    </row>
    <row r="225" customFormat="false" ht="12.75" hidden="false" customHeight="false" outlineLevel="1" collapsed="false">
      <c r="A225" s="181" t="n">
        <v>62</v>
      </c>
      <c r="B225" s="182" t="s">
        <v>393</v>
      </c>
      <c r="C225" s="183" t="s">
        <v>394</v>
      </c>
      <c r="D225" s="184" t="s">
        <v>367</v>
      </c>
      <c r="E225" s="185" t="n">
        <v>1</v>
      </c>
      <c r="F225" s="186"/>
      <c r="G225" s="187" t="n">
        <f aca="false">ROUND(E225*F225,2)</f>
        <v>0</v>
      </c>
      <c r="H225" s="186"/>
      <c r="I225" s="187" t="n">
        <f aca="false">ROUND(E225*H225,2)</f>
        <v>0</v>
      </c>
      <c r="J225" s="186"/>
      <c r="K225" s="187" t="n">
        <f aca="false">ROUND(E225*J225,2)</f>
        <v>0</v>
      </c>
      <c r="L225" s="187" t="n">
        <v>21</v>
      </c>
      <c r="M225" s="187" t="n">
        <f aca="false">G225*(1+L225/100)</f>
        <v>0</v>
      </c>
      <c r="N225" s="185" t="n">
        <v>0</v>
      </c>
      <c r="O225" s="185" t="n">
        <f aca="false">ROUND(E225*N225,2)</f>
        <v>0</v>
      </c>
      <c r="P225" s="185" t="n">
        <v>0</v>
      </c>
      <c r="Q225" s="185" t="n">
        <f aca="false">ROUND(E225*P225,2)</f>
        <v>0</v>
      </c>
      <c r="R225" s="187"/>
      <c r="S225" s="187" t="s">
        <v>171</v>
      </c>
      <c r="T225" s="188" t="s">
        <v>160</v>
      </c>
      <c r="U225" s="189" t="n">
        <v>0</v>
      </c>
      <c r="V225" s="189" t="n">
        <f aca="false">ROUND(E225*U225,2)</f>
        <v>0</v>
      </c>
      <c r="W225" s="189"/>
      <c r="X225" s="189" t="s">
        <v>368</v>
      </c>
      <c r="Y225" s="189" t="s">
        <v>206</v>
      </c>
      <c r="Z225" s="190"/>
      <c r="AA225" s="190"/>
      <c r="AB225" s="190"/>
      <c r="AC225" s="190"/>
      <c r="AD225" s="190"/>
      <c r="AE225" s="190"/>
      <c r="AF225" s="190"/>
      <c r="AG225" s="190" t="s">
        <v>384</v>
      </c>
      <c r="AH225" s="190"/>
      <c r="AI225" s="190"/>
      <c r="AJ225" s="190"/>
      <c r="AK225" s="190"/>
      <c r="AL225" s="190"/>
      <c r="AM225" s="190"/>
      <c r="AN225" s="190"/>
      <c r="AO225" s="190"/>
      <c r="AP225" s="190"/>
      <c r="AQ225" s="190"/>
      <c r="AR225" s="190"/>
      <c r="AS225" s="190"/>
      <c r="AT225" s="190"/>
      <c r="AU225" s="190"/>
      <c r="AV225" s="190"/>
      <c r="AW225" s="190"/>
      <c r="AX225" s="190"/>
      <c r="AY225" s="190"/>
      <c r="AZ225" s="190"/>
      <c r="BA225" s="190"/>
      <c r="BB225" s="190"/>
      <c r="BC225" s="190"/>
      <c r="BD225" s="190"/>
      <c r="BE225" s="190"/>
      <c r="BF225" s="190"/>
      <c r="BG225" s="190"/>
      <c r="BH225" s="190"/>
    </row>
    <row r="226" customFormat="false" ht="19.4" hidden="false" customHeight="true" outlineLevel="2" collapsed="false">
      <c r="A226" s="191"/>
      <c r="B226" s="192"/>
      <c r="C226" s="193" t="s">
        <v>395</v>
      </c>
      <c r="D226" s="193"/>
      <c r="E226" s="193"/>
      <c r="F226" s="193"/>
      <c r="G226" s="193"/>
      <c r="H226" s="189"/>
      <c r="I226" s="189"/>
      <c r="J226" s="189"/>
      <c r="K226" s="189"/>
      <c r="L226" s="189"/>
      <c r="M226" s="189"/>
      <c r="N226" s="194"/>
      <c r="O226" s="194"/>
      <c r="P226" s="194"/>
      <c r="Q226" s="194"/>
      <c r="R226" s="189"/>
      <c r="S226" s="189"/>
      <c r="T226" s="189"/>
      <c r="U226" s="189"/>
      <c r="V226" s="189"/>
      <c r="W226" s="189"/>
      <c r="X226" s="189"/>
      <c r="Y226" s="189"/>
      <c r="Z226" s="190"/>
      <c r="AA226" s="190"/>
      <c r="AB226" s="190"/>
      <c r="AC226" s="190"/>
      <c r="AD226" s="190"/>
      <c r="AE226" s="190"/>
      <c r="AF226" s="190"/>
      <c r="AG226" s="190" t="s">
        <v>165</v>
      </c>
      <c r="AH226" s="190"/>
      <c r="AI226" s="190"/>
      <c r="AJ226" s="190"/>
      <c r="AK226" s="190"/>
      <c r="AL226" s="190"/>
      <c r="AM226" s="190"/>
      <c r="AN226" s="190"/>
      <c r="AO226" s="190"/>
      <c r="AP226" s="190"/>
      <c r="AQ226" s="190"/>
      <c r="AR226" s="190"/>
      <c r="AS226" s="190"/>
      <c r="AT226" s="190"/>
      <c r="AU226" s="190"/>
      <c r="AV226" s="190"/>
      <c r="AW226" s="190"/>
      <c r="AX226" s="190"/>
      <c r="AY226" s="190"/>
      <c r="AZ226" s="190"/>
      <c r="BA226" s="207" t="str">
        <f aca="false">C226</f>
        <v>Náklady na vyhotovení dokumentace skutečného provedení stavby a její předání objednateli v požadované formě a požadovaném počtu.</v>
      </c>
      <c r="BB226" s="190"/>
      <c r="BC226" s="190"/>
      <c r="BD226" s="190"/>
      <c r="BE226" s="190"/>
      <c r="BF226" s="190"/>
      <c r="BG226" s="190"/>
      <c r="BH226" s="190"/>
    </row>
    <row r="227" customFormat="false" ht="12.75" hidden="false" customHeight="false" outlineLevel="0" collapsed="false">
      <c r="A227" s="153"/>
      <c r="B227" s="158"/>
      <c r="C227" s="208"/>
      <c r="D227" s="159"/>
      <c r="E227" s="153"/>
      <c r="F227" s="153"/>
      <c r="G227" s="153"/>
      <c r="H227" s="153"/>
      <c r="I227" s="153"/>
      <c r="J227" s="153"/>
      <c r="K227" s="153"/>
      <c r="L227" s="153"/>
      <c r="M227" s="153"/>
      <c r="N227" s="153"/>
      <c r="O227" s="153"/>
      <c r="P227" s="153"/>
      <c r="Q227" s="153"/>
      <c r="R227" s="153"/>
      <c r="S227" s="153"/>
      <c r="T227" s="153"/>
      <c r="U227" s="153"/>
      <c r="V227" s="153"/>
      <c r="W227" s="153"/>
      <c r="X227" s="153"/>
      <c r="Y227" s="153"/>
      <c r="AE227" s="0" t="n">
        <v>12</v>
      </c>
      <c r="AF227" s="0" t="n">
        <v>21</v>
      </c>
      <c r="AG227" s="0" t="s">
        <v>140</v>
      </c>
    </row>
    <row r="228" customFormat="false" ht="12.75" hidden="false" customHeight="false" outlineLevel="0" collapsed="false">
      <c r="A228" s="209"/>
      <c r="B228" s="210" t="s">
        <v>20</v>
      </c>
      <c r="C228" s="211"/>
      <c r="D228" s="212"/>
      <c r="E228" s="213"/>
      <c r="F228" s="213"/>
      <c r="G228" s="214" t="n">
        <f aca="false">G8+G13+G85+G138+G176+G190+G192+G194+G197+G209+G218</f>
        <v>0</v>
      </c>
      <c r="H228" s="153"/>
      <c r="I228" s="153"/>
      <c r="J228" s="153"/>
      <c r="K228" s="153"/>
      <c r="L228" s="153"/>
      <c r="M228" s="153"/>
      <c r="N228" s="153"/>
      <c r="O228" s="153"/>
      <c r="P228" s="153"/>
      <c r="Q228" s="153"/>
      <c r="R228" s="153"/>
      <c r="S228" s="153"/>
      <c r="T228" s="153"/>
      <c r="U228" s="153"/>
      <c r="V228" s="153"/>
      <c r="W228" s="153"/>
      <c r="X228" s="153"/>
      <c r="Y228" s="153"/>
      <c r="AE228" s="0" t="n">
        <f aca="false">SUMIF(L7:L226,AE227,G7:G226)</f>
        <v>0</v>
      </c>
      <c r="AF228" s="0" t="n">
        <f aca="false">SUMIF(L7:L226,AF227,G7:G226)</f>
        <v>0</v>
      </c>
      <c r="AG228" s="0" t="s">
        <v>396</v>
      </c>
    </row>
    <row r="229" customFormat="false" ht="12.75" hidden="false" customHeight="false" outlineLevel="0" collapsed="false">
      <c r="A229" s="153"/>
      <c r="B229" s="158"/>
      <c r="C229" s="208"/>
      <c r="D229" s="159"/>
      <c r="E229" s="153"/>
      <c r="F229" s="153"/>
      <c r="G229" s="153"/>
      <c r="H229" s="153"/>
      <c r="I229" s="153"/>
      <c r="J229" s="153"/>
      <c r="K229" s="153"/>
      <c r="L229" s="153"/>
      <c r="M229" s="153"/>
      <c r="N229" s="153"/>
      <c r="O229" s="153"/>
      <c r="P229" s="153"/>
      <c r="Q229" s="153"/>
      <c r="R229" s="153"/>
      <c r="S229" s="153"/>
      <c r="T229" s="153"/>
      <c r="U229" s="153"/>
      <c r="V229" s="153"/>
      <c r="W229" s="153"/>
      <c r="X229" s="153"/>
      <c r="Y229" s="153"/>
    </row>
    <row r="230" customFormat="false" ht="12.75" hidden="false" customHeight="false" outlineLevel="0" collapsed="false">
      <c r="A230" s="153"/>
      <c r="B230" s="158"/>
      <c r="C230" s="208"/>
      <c r="D230" s="159"/>
      <c r="E230" s="153"/>
      <c r="F230" s="153"/>
      <c r="G230" s="153"/>
      <c r="H230" s="153"/>
      <c r="I230" s="153"/>
      <c r="J230" s="153"/>
      <c r="K230" s="153"/>
      <c r="L230" s="153"/>
      <c r="M230" s="153"/>
      <c r="N230" s="153"/>
      <c r="O230" s="153"/>
      <c r="P230" s="153"/>
      <c r="Q230" s="153"/>
      <c r="R230" s="153"/>
      <c r="S230" s="153"/>
      <c r="T230" s="153"/>
      <c r="U230" s="153"/>
      <c r="V230" s="153"/>
      <c r="W230" s="153"/>
      <c r="X230" s="153"/>
      <c r="Y230" s="153"/>
    </row>
    <row r="231" customFormat="false" ht="12.75" hidden="false" customHeight="false" outlineLevel="0" collapsed="false">
      <c r="A231" s="215" t="s">
        <v>397</v>
      </c>
      <c r="B231" s="215"/>
      <c r="C231" s="215"/>
      <c r="D231" s="159"/>
      <c r="E231" s="153"/>
      <c r="F231" s="153"/>
      <c r="G231" s="153"/>
      <c r="H231" s="153"/>
      <c r="I231" s="153"/>
      <c r="J231" s="153"/>
      <c r="K231" s="153"/>
      <c r="L231" s="153"/>
      <c r="M231" s="153"/>
      <c r="N231" s="153"/>
      <c r="O231" s="153"/>
      <c r="P231" s="153"/>
      <c r="Q231" s="153"/>
      <c r="R231" s="153"/>
      <c r="S231" s="153"/>
      <c r="T231" s="153"/>
      <c r="U231" s="153"/>
      <c r="V231" s="153"/>
      <c r="W231" s="153"/>
      <c r="X231" s="153"/>
      <c r="Y231" s="153"/>
    </row>
    <row r="232" customFormat="false" ht="12.75" hidden="false" customHeight="false" outlineLevel="0" collapsed="false">
      <c r="A232" s="216"/>
      <c r="B232" s="216"/>
      <c r="C232" s="216"/>
      <c r="D232" s="216"/>
      <c r="E232" s="216"/>
      <c r="F232" s="216"/>
      <c r="G232" s="216"/>
      <c r="H232" s="153"/>
      <c r="I232" s="153"/>
      <c r="J232" s="153"/>
      <c r="K232" s="153"/>
      <c r="L232" s="153"/>
      <c r="M232" s="153"/>
      <c r="N232" s="153"/>
      <c r="O232" s="153"/>
      <c r="P232" s="153"/>
      <c r="Q232" s="153"/>
      <c r="R232" s="153"/>
      <c r="S232" s="153"/>
      <c r="T232" s="153"/>
      <c r="U232" s="153"/>
      <c r="V232" s="153"/>
      <c r="W232" s="153"/>
      <c r="X232" s="153"/>
      <c r="Y232" s="153"/>
      <c r="AG232" s="0" t="s">
        <v>398</v>
      </c>
    </row>
    <row r="233" customFormat="false" ht="12.75" hidden="false" customHeight="false" outlineLevel="0" collapsed="false">
      <c r="A233" s="216"/>
      <c r="B233" s="216"/>
      <c r="C233" s="216"/>
      <c r="D233" s="216"/>
      <c r="E233" s="216"/>
      <c r="F233" s="216"/>
      <c r="G233" s="216"/>
      <c r="H233" s="153"/>
      <c r="I233" s="153"/>
      <c r="J233" s="153"/>
      <c r="K233" s="153"/>
      <c r="L233" s="153"/>
      <c r="M233" s="153"/>
      <c r="N233" s="153"/>
      <c r="O233" s="153"/>
      <c r="P233" s="153"/>
      <c r="Q233" s="153"/>
      <c r="R233" s="153"/>
      <c r="S233" s="153"/>
      <c r="T233" s="153"/>
      <c r="U233" s="153"/>
      <c r="V233" s="153"/>
      <c r="W233" s="153"/>
      <c r="X233" s="153"/>
      <c r="Y233" s="153"/>
    </row>
    <row r="234" customFormat="false" ht="12.75" hidden="false" customHeight="false" outlineLevel="0" collapsed="false">
      <c r="A234" s="216"/>
      <c r="B234" s="216"/>
      <c r="C234" s="216"/>
      <c r="D234" s="216"/>
      <c r="E234" s="216"/>
      <c r="F234" s="216"/>
      <c r="G234" s="216"/>
      <c r="H234" s="153"/>
      <c r="I234" s="153"/>
      <c r="J234" s="153"/>
      <c r="K234" s="153"/>
      <c r="L234" s="153"/>
      <c r="M234" s="153"/>
      <c r="N234" s="153"/>
      <c r="O234" s="153"/>
      <c r="P234" s="153"/>
      <c r="Q234" s="153"/>
      <c r="R234" s="153"/>
      <c r="S234" s="153"/>
      <c r="T234" s="153"/>
      <c r="U234" s="153"/>
      <c r="V234" s="153"/>
      <c r="W234" s="153"/>
      <c r="X234" s="153"/>
      <c r="Y234" s="153"/>
    </row>
    <row r="235" customFormat="false" ht="12.75" hidden="false" customHeight="false" outlineLevel="0" collapsed="false">
      <c r="A235" s="216"/>
      <c r="B235" s="216"/>
      <c r="C235" s="216"/>
      <c r="D235" s="216"/>
      <c r="E235" s="216"/>
      <c r="F235" s="216"/>
      <c r="G235" s="216"/>
      <c r="H235" s="153"/>
      <c r="I235" s="153"/>
      <c r="J235" s="153"/>
      <c r="K235" s="153"/>
      <c r="L235" s="153"/>
      <c r="M235" s="153"/>
      <c r="N235" s="153"/>
      <c r="O235" s="153"/>
      <c r="P235" s="153"/>
      <c r="Q235" s="153"/>
      <c r="R235" s="153"/>
      <c r="S235" s="153"/>
      <c r="T235" s="153"/>
      <c r="U235" s="153"/>
      <c r="V235" s="153"/>
      <c r="W235" s="153"/>
      <c r="X235" s="153"/>
      <c r="Y235" s="153"/>
    </row>
    <row r="236" customFormat="false" ht="12.75" hidden="false" customHeight="false" outlineLevel="0" collapsed="false">
      <c r="A236" s="216"/>
      <c r="B236" s="216"/>
      <c r="C236" s="216"/>
      <c r="D236" s="216"/>
      <c r="E236" s="216"/>
      <c r="F236" s="216"/>
      <c r="G236" s="216"/>
      <c r="H236" s="153"/>
      <c r="I236" s="153"/>
      <c r="J236" s="153"/>
      <c r="K236" s="153"/>
      <c r="L236" s="153"/>
      <c r="M236" s="153"/>
      <c r="N236" s="153"/>
      <c r="O236" s="153"/>
      <c r="P236" s="153"/>
      <c r="Q236" s="153"/>
      <c r="R236" s="153"/>
      <c r="S236" s="153"/>
      <c r="T236" s="153"/>
      <c r="U236" s="153"/>
      <c r="V236" s="153"/>
      <c r="W236" s="153"/>
      <c r="X236" s="153"/>
      <c r="Y236" s="153"/>
    </row>
    <row r="237" customFormat="false" ht="12.75" hidden="false" customHeight="false" outlineLevel="0" collapsed="false">
      <c r="A237" s="153"/>
      <c r="B237" s="158"/>
      <c r="C237" s="208"/>
      <c r="D237" s="159"/>
      <c r="E237" s="153"/>
      <c r="F237" s="153"/>
      <c r="G237" s="153"/>
      <c r="H237" s="153"/>
      <c r="I237" s="153"/>
      <c r="J237" s="153"/>
      <c r="K237" s="153"/>
      <c r="L237" s="153"/>
      <c r="M237" s="153"/>
      <c r="N237" s="153"/>
      <c r="O237" s="153"/>
      <c r="P237" s="153"/>
      <c r="Q237" s="153"/>
      <c r="R237" s="153"/>
      <c r="S237" s="153"/>
      <c r="T237" s="153"/>
      <c r="U237" s="153"/>
      <c r="V237" s="153"/>
      <c r="W237" s="153"/>
      <c r="X237" s="153"/>
      <c r="Y237" s="153"/>
    </row>
    <row r="238" customFormat="false" ht="12.75" hidden="false" customHeight="false" outlineLevel="0" collapsed="false">
      <c r="C238" s="217"/>
      <c r="D238" s="104"/>
      <c r="AG238" s="0" t="s">
        <v>399</v>
      </c>
    </row>
    <row r="239" customFormat="false" ht="12.75" hidden="false" customHeight="false" outlineLevel="0" collapsed="false">
      <c r="D239" s="104"/>
    </row>
    <row r="240" customFormat="false" ht="12.75" hidden="false" customHeight="false" outlineLevel="0" collapsed="false">
      <c r="D240" s="104"/>
    </row>
    <row r="241" customFormat="false" ht="12.75" hidden="false" customHeight="false" outlineLevel="0" collapsed="false">
      <c r="D241" s="104"/>
    </row>
    <row r="242" customFormat="false" ht="12.75" hidden="false" customHeight="false" outlineLevel="0" collapsed="false">
      <c r="D242" s="104"/>
    </row>
    <row r="243" customFormat="false" ht="12.75" hidden="false" customHeight="false" outlineLevel="0" collapsed="false">
      <c r="D243" s="104"/>
    </row>
    <row r="244" customFormat="false" ht="12.75" hidden="false" customHeight="false" outlineLevel="0" collapsed="false">
      <c r="D244" s="104"/>
    </row>
    <row r="245" customFormat="false" ht="12.75" hidden="false" customHeight="false" outlineLevel="0" collapsed="false">
      <c r="D245" s="104"/>
    </row>
    <row r="246" customFormat="false" ht="12.75" hidden="false" customHeight="false" outlineLevel="0" collapsed="false">
      <c r="D246" s="104"/>
    </row>
    <row r="247" customFormat="false" ht="12.75" hidden="false" customHeight="false" outlineLevel="0" collapsed="false">
      <c r="D247" s="104"/>
    </row>
    <row r="248" customFormat="false" ht="12.75" hidden="false" customHeight="false" outlineLevel="0" collapsed="false">
      <c r="D248" s="104"/>
    </row>
    <row r="249" customFormat="false" ht="12.75" hidden="false" customHeight="false" outlineLevel="0" collapsed="false">
      <c r="D249" s="104"/>
    </row>
    <row r="250" customFormat="false" ht="12.75" hidden="false" customHeight="false" outlineLevel="0" collapsed="false">
      <c r="D250" s="104"/>
    </row>
    <row r="251" customFormat="false" ht="12.75" hidden="false" customHeight="false" outlineLevel="0" collapsed="false">
      <c r="D251" s="104"/>
    </row>
    <row r="252" customFormat="false" ht="12.75" hidden="false" customHeight="false" outlineLevel="0" collapsed="false">
      <c r="D252" s="104"/>
    </row>
    <row r="253" customFormat="false" ht="12.75" hidden="false" customHeight="false" outlineLevel="0" collapsed="false">
      <c r="D253" s="104"/>
    </row>
    <row r="254" customFormat="false" ht="12.75" hidden="false" customHeight="false" outlineLevel="0" collapsed="false">
      <c r="D254" s="104"/>
    </row>
    <row r="255" customFormat="false" ht="12.75" hidden="false" customHeight="false" outlineLevel="0" collapsed="false">
      <c r="D255" s="104"/>
    </row>
    <row r="256" customFormat="false" ht="12.75" hidden="false" customHeight="false" outlineLevel="0" collapsed="false">
      <c r="D256" s="104"/>
    </row>
    <row r="257" customFormat="false" ht="12.75" hidden="false" customHeight="false" outlineLevel="0" collapsed="false">
      <c r="D257" s="104"/>
    </row>
    <row r="258" customFormat="false" ht="12.75" hidden="false" customHeight="false" outlineLevel="0" collapsed="false">
      <c r="D258" s="104"/>
    </row>
    <row r="259" customFormat="false" ht="12.75" hidden="false" customHeight="false" outlineLevel="0" collapsed="false">
      <c r="D259" s="104"/>
    </row>
    <row r="260" customFormat="false" ht="12.75" hidden="false" customHeight="false" outlineLevel="0" collapsed="false">
      <c r="D260" s="104"/>
    </row>
    <row r="261" customFormat="false" ht="12.75" hidden="false" customHeight="false" outlineLevel="0" collapsed="false">
      <c r="D261" s="104"/>
    </row>
    <row r="262" customFormat="false" ht="12.75" hidden="false" customHeight="false" outlineLevel="0" collapsed="false">
      <c r="D262" s="104"/>
    </row>
    <row r="263" customFormat="false" ht="12.75" hidden="false" customHeight="false" outlineLevel="0" collapsed="false">
      <c r="D263" s="104"/>
    </row>
    <row r="264" customFormat="false" ht="12.75" hidden="false" customHeight="false" outlineLevel="0" collapsed="false">
      <c r="D264" s="104"/>
    </row>
    <row r="265" customFormat="false" ht="12.75" hidden="false" customHeight="false" outlineLevel="0" collapsed="false">
      <c r="D265" s="104"/>
    </row>
    <row r="266" customFormat="false" ht="12.75" hidden="false" customHeight="false" outlineLevel="0" collapsed="false">
      <c r="D266" s="104"/>
    </row>
    <row r="267" customFormat="false" ht="12.75" hidden="false" customHeight="false" outlineLevel="0" collapsed="false">
      <c r="D267" s="104"/>
    </row>
    <row r="268" customFormat="false" ht="12.75" hidden="false" customHeight="false" outlineLevel="0" collapsed="false">
      <c r="D268" s="104"/>
    </row>
    <row r="269" customFormat="false" ht="12.75" hidden="false" customHeight="false" outlineLevel="0" collapsed="false">
      <c r="D269" s="104"/>
    </row>
    <row r="270" customFormat="false" ht="12.75" hidden="false" customHeight="false" outlineLevel="0" collapsed="false">
      <c r="D270" s="104"/>
    </row>
    <row r="271" customFormat="false" ht="12.75" hidden="false" customHeight="false" outlineLevel="0" collapsed="false">
      <c r="D271" s="104"/>
    </row>
    <row r="272" customFormat="false" ht="12.75" hidden="false" customHeight="false" outlineLevel="0" collapsed="false">
      <c r="D272" s="104"/>
    </row>
    <row r="273" customFormat="false" ht="12.75" hidden="false" customHeight="false" outlineLevel="0" collapsed="false">
      <c r="D273" s="104"/>
    </row>
    <row r="274" customFormat="false" ht="12.75" hidden="false" customHeight="false" outlineLevel="0" collapsed="false">
      <c r="D274" s="104"/>
    </row>
    <row r="275" customFormat="false" ht="12.75" hidden="false" customHeight="false" outlineLevel="0" collapsed="false">
      <c r="D275" s="104"/>
    </row>
    <row r="276" customFormat="false" ht="12.75" hidden="false" customHeight="false" outlineLevel="0" collapsed="false">
      <c r="D276" s="104"/>
    </row>
    <row r="277" customFormat="false" ht="12.75" hidden="false" customHeight="false" outlineLevel="0" collapsed="false">
      <c r="D277" s="104"/>
    </row>
    <row r="278" customFormat="false" ht="12.75" hidden="false" customHeight="false" outlineLevel="0" collapsed="false">
      <c r="D278" s="104"/>
    </row>
    <row r="279" customFormat="false" ht="12.75" hidden="false" customHeight="false" outlineLevel="0" collapsed="false">
      <c r="D279" s="104"/>
    </row>
    <row r="280" customFormat="false" ht="12.75" hidden="false" customHeight="false" outlineLevel="0" collapsed="false">
      <c r="D280" s="104"/>
    </row>
    <row r="281" customFormat="false" ht="12.75" hidden="false" customHeight="false" outlineLevel="0" collapsed="false">
      <c r="D281" s="104"/>
    </row>
    <row r="282" customFormat="false" ht="12.75" hidden="false" customHeight="false" outlineLevel="0" collapsed="false">
      <c r="D282" s="104"/>
    </row>
    <row r="283" customFormat="false" ht="12.75" hidden="false" customHeight="false" outlineLevel="0" collapsed="false">
      <c r="D283" s="104"/>
    </row>
    <row r="284" customFormat="false" ht="12.75" hidden="false" customHeight="false" outlineLevel="0" collapsed="false">
      <c r="D284" s="104"/>
    </row>
    <row r="285" customFormat="false" ht="12.75" hidden="false" customHeight="false" outlineLevel="0" collapsed="false">
      <c r="D285" s="104"/>
    </row>
    <row r="286" customFormat="false" ht="12.75" hidden="false" customHeight="false" outlineLevel="0" collapsed="false">
      <c r="D286" s="104"/>
    </row>
    <row r="287" customFormat="false" ht="12.75" hidden="false" customHeight="false" outlineLevel="0" collapsed="false">
      <c r="D287" s="104"/>
    </row>
    <row r="288" customFormat="false" ht="12.75" hidden="false" customHeight="false" outlineLevel="0" collapsed="false">
      <c r="D288" s="104"/>
    </row>
    <row r="289" customFormat="false" ht="12.75" hidden="false" customHeight="false" outlineLevel="0" collapsed="false">
      <c r="D289" s="104"/>
    </row>
    <row r="290" customFormat="false" ht="12.75" hidden="false" customHeight="false" outlineLevel="0" collapsed="false">
      <c r="D290" s="104"/>
    </row>
    <row r="291" customFormat="false" ht="12.75" hidden="false" customHeight="false" outlineLevel="0" collapsed="false">
      <c r="D291" s="104"/>
    </row>
    <row r="292" customFormat="false" ht="12.75" hidden="false" customHeight="false" outlineLevel="0" collapsed="false">
      <c r="D292" s="104"/>
    </row>
    <row r="293" customFormat="false" ht="12.75" hidden="false" customHeight="false" outlineLevel="0" collapsed="false">
      <c r="D293" s="104"/>
    </row>
    <row r="294" customFormat="false" ht="12.75" hidden="false" customHeight="false" outlineLevel="0" collapsed="false">
      <c r="D294" s="104"/>
    </row>
    <row r="295" customFormat="false" ht="12.75" hidden="false" customHeight="false" outlineLevel="0" collapsed="false">
      <c r="D295" s="104"/>
    </row>
    <row r="296" customFormat="false" ht="12.75" hidden="false" customHeight="false" outlineLevel="0" collapsed="false">
      <c r="D296" s="104"/>
    </row>
    <row r="297" customFormat="false" ht="12.75" hidden="false" customHeight="false" outlineLevel="0" collapsed="false">
      <c r="D297" s="104"/>
    </row>
    <row r="298" customFormat="false" ht="12.75" hidden="false" customHeight="false" outlineLevel="0" collapsed="false">
      <c r="D298" s="104"/>
    </row>
    <row r="299" customFormat="false" ht="12.75" hidden="false" customHeight="false" outlineLevel="0" collapsed="false">
      <c r="D299" s="104"/>
    </row>
    <row r="300" customFormat="false" ht="12.75" hidden="false" customHeight="false" outlineLevel="0" collapsed="false">
      <c r="D300" s="104"/>
    </row>
    <row r="301" customFormat="false" ht="12.75" hidden="false" customHeight="false" outlineLevel="0" collapsed="false">
      <c r="D301" s="104"/>
    </row>
    <row r="302" customFormat="false" ht="12.75" hidden="false" customHeight="false" outlineLevel="0" collapsed="false">
      <c r="D302" s="104"/>
    </row>
    <row r="303" customFormat="false" ht="12.75" hidden="false" customHeight="false" outlineLevel="0" collapsed="false">
      <c r="D303" s="104"/>
    </row>
    <row r="304" customFormat="false" ht="12.75" hidden="false" customHeight="false" outlineLevel="0" collapsed="false">
      <c r="D304" s="104"/>
    </row>
    <row r="305" customFormat="false" ht="12.75" hidden="false" customHeight="false" outlineLevel="0" collapsed="false">
      <c r="D305" s="104"/>
    </row>
    <row r="306" customFormat="false" ht="12.75" hidden="false" customHeight="false" outlineLevel="0" collapsed="false">
      <c r="D306" s="104"/>
    </row>
    <row r="307" customFormat="false" ht="12.75" hidden="false" customHeight="false" outlineLevel="0" collapsed="false">
      <c r="D307" s="104"/>
    </row>
    <row r="308" customFormat="false" ht="12.75" hidden="false" customHeight="false" outlineLevel="0" collapsed="false">
      <c r="D308" s="104"/>
    </row>
    <row r="309" customFormat="false" ht="12.75" hidden="false" customHeight="false" outlineLevel="0" collapsed="false">
      <c r="D309" s="104"/>
    </row>
    <row r="310" customFormat="false" ht="12.75" hidden="false" customHeight="false" outlineLevel="0" collapsed="false">
      <c r="D310" s="104"/>
    </row>
    <row r="311" customFormat="false" ht="12.75" hidden="false" customHeight="false" outlineLevel="0" collapsed="false">
      <c r="D311" s="104"/>
    </row>
    <row r="312" customFormat="false" ht="12.75" hidden="false" customHeight="false" outlineLevel="0" collapsed="false">
      <c r="D312" s="104"/>
    </row>
    <row r="313" customFormat="false" ht="12.75" hidden="false" customHeight="false" outlineLevel="0" collapsed="false">
      <c r="D313" s="104"/>
    </row>
    <row r="314" customFormat="false" ht="12.75" hidden="false" customHeight="false" outlineLevel="0" collapsed="false">
      <c r="D314" s="104"/>
    </row>
    <row r="315" customFormat="false" ht="12.75" hidden="false" customHeight="false" outlineLevel="0" collapsed="false">
      <c r="D315" s="104"/>
    </row>
    <row r="316" customFormat="false" ht="12.75" hidden="false" customHeight="false" outlineLevel="0" collapsed="false">
      <c r="D316" s="104"/>
    </row>
    <row r="317" customFormat="false" ht="12.75" hidden="false" customHeight="false" outlineLevel="0" collapsed="false">
      <c r="D317" s="104"/>
    </row>
    <row r="318" customFormat="false" ht="12.75" hidden="false" customHeight="false" outlineLevel="0" collapsed="false">
      <c r="D318" s="104"/>
    </row>
    <row r="319" customFormat="false" ht="12.75" hidden="false" customHeight="false" outlineLevel="0" collapsed="false">
      <c r="D319" s="104"/>
    </row>
    <row r="320" customFormat="false" ht="12.75" hidden="false" customHeight="false" outlineLevel="0" collapsed="false">
      <c r="D320" s="104"/>
    </row>
    <row r="321" customFormat="false" ht="12.75" hidden="false" customHeight="false" outlineLevel="0" collapsed="false">
      <c r="D321" s="104"/>
    </row>
    <row r="322" customFormat="false" ht="12.75" hidden="false" customHeight="false" outlineLevel="0" collapsed="false">
      <c r="D322" s="104"/>
    </row>
    <row r="323" customFormat="false" ht="12.75" hidden="false" customHeight="false" outlineLevel="0" collapsed="false">
      <c r="D323" s="104"/>
    </row>
    <row r="324" customFormat="false" ht="12.75" hidden="false" customHeight="false" outlineLevel="0" collapsed="false">
      <c r="D324" s="104"/>
    </row>
    <row r="325" customFormat="false" ht="12.75" hidden="false" customHeight="false" outlineLevel="0" collapsed="false">
      <c r="D325" s="104"/>
    </row>
    <row r="326" customFormat="false" ht="12.75" hidden="false" customHeight="false" outlineLevel="0" collapsed="false">
      <c r="D326" s="104"/>
    </row>
    <row r="327" customFormat="false" ht="12.75" hidden="false" customHeight="false" outlineLevel="0" collapsed="false">
      <c r="D327" s="104"/>
    </row>
    <row r="328" customFormat="false" ht="12.75" hidden="false" customHeight="false" outlineLevel="0" collapsed="false">
      <c r="D328" s="104"/>
    </row>
    <row r="329" customFormat="false" ht="12.75" hidden="false" customHeight="false" outlineLevel="0" collapsed="false">
      <c r="D329" s="104"/>
    </row>
    <row r="330" customFormat="false" ht="12.75" hidden="false" customHeight="false" outlineLevel="0" collapsed="false">
      <c r="D330" s="104"/>
    </row>
    <row r="331" customFormat="false" ht="12.75" hidden="false" customHeight="false" outlineLevel="0" collapsed="false">
      <c r="D331" s="104"/>
    </row>
    <row r="332" customFormat="false" ht="12.75" hidden="false" customHeight="false" outlineLevel="0" collapsed="false">
      <c r="D332" s="104"/>
    </row>
    <row r="333" customFormat="false" ht="12.75" hidden="false" customHeight="false" outlineLevel="0" collapsed="false">
      <c r="D333" s="104"/>
    </row>
    <row r="334" customFormat="false" ht="12.75" hidden="false" customHeight="false" outlineLevel="0" collapsed="false">
      <c r="D334" s="104"/>
    </row>
    <row r="335" customFormat="false" ht="12.75" hidden="false" customHeight="false" outlineLevel="0" collapsed="false">
      <c r="D335" s="104"/>
    </row>
    <row r="336" customFormat="false" ht="12.75" hidden="false" customHeight="false" outlineLevel="0" collapsed="false">
      <c r="D336" s="104"/>
    </row>
    <row r="337" customFormat="false" ht="12.75" hidden="false" customHeight="false" outlineLevel="0" collapsed="false">
      <c r="D337" s="104"/>
    </row>
    <row r="338" customFormat="false" ht="12.75" hidden="false" customHeight="false" outlineLevel="0" collapsed="false">
      <c r="D338" s="104"/>
    </row>
    <row r="339" customFormat="false" ht="12.75" hidden="false" customHeight="false" outlineLevel="0" collapsed="false">
      <c r="D339" s="104"/>
    </row>
    <row r="340" customFormat="false" ht="12.75" hidden="false" customHeight="false" outlineLevel="0" collapsed="false">
      <c r="D340" s="104"/>
    </row>
    <row r="341" customFormat="false" ht="12.75" hidden="false" customHeight="false" outlineLevel="0" collapsed="false">
      <c r="D341" s="104"/>
    </row>
    <row r="342" customFormat="false" ht="12.75" hidden="false" customHeight="false" outlineLevel="0" collapsed="false">
      <c r="D342" s="104"/>
    </row>
    <row r="343" customFormat="false" ht="12.75" hidden="false" customHeight="false" outlineLevel="0" collapsed="false">
      <c r="D343" s="104"/>
    </row>
    <row r="344" customFormat="false" ht="12.75" hidden="false" customHeight="false" outlineLevel="0" collapsed="false">
      <c r="D344" s="104"/>
    </row>
    <row r="345" customFormat="false" ht="12.75" hidden="false" customHeight="false" outlineLevel="0" collapsed="false">
      <c r="D345" s="104"/>
    </row>
    <row r="346" customFormat="false" ht="12.75" hidden="false" customHeight="false" outlineLevel="0" collapsed="false">
      <c r="D346" s="104"/>
    </row>
    <row r="347" customFormat="false" ht="12.75" hidden="false" customHeight="false" outlineLevel="0" collapsed="false">
      <c r="D347" s="104"/>
    </row>
    <row r="348" customFormat="false" ht="12.75" hidden="false" customHeight="false" outlineLevel="0" collapsed="false">
      <c r="D348" s="104"/>
    </row>
    <row r="349" customFormat="false" ht="12.75" hidden="false" customHeight="false" outlineLevel="0" collapsed="false">
      <c r="D349" s="104"/>
    </row>
    <row r="350" customFormat="false" ht="12.75" hidden="false" customHeight="false" outlineLevel="0" collapsed="false">
      <c r="D350" s="104"/>
    </row>
    <row r="351" customFormat="false" ht="12.75" hidden="false" customHeight="false" outlineLevel="0" collapsed="false">
      <c r="D351" s="104"/>
    </row>
    <row r="352" customFormat="false" ht="12.75" hidden="false" customHeight="false" outlineLevel="0" collapsed="false">
      <c r="D352" s="104"/>
    </row>
    <row r="353" customFormat="false" ht="12.75" hidden="false" customHeight="false" outlineLevel="0" collapsed="false">
      <c r="D353" s="104"/>
    </row>
    <row r="354" customFormat="false" ht="12.75" hidden="false" customHeight="false" outlineLevel="0" collapsed="false">
      <c r="D354" s="104"/>
    </row>
    <row r="355" customFormat="false" ht="12.75" hidden="false" customHeight="false" outlineLevel="0" collapsed="false">
      <c r="D355" s="104"/>
    </row>
    <row r="356" customFormat="false" ht="12.75" hidden="false" customHeight="false" outlineLevel="0" collapsed="false">
      <c r="D356" s="104"/>
    </row>
    <row r="357" customFormat="false" ht="12.75" hidden="false" customHeight="false" outlineLevel="0" collapsed="false">
      <c r="D357" s="104"/>
    </row>
    <row r="358" customFormat="false" ht="12.75" hidden="false" customHeight="false" outlineLevel="0" collapsed="false">
      <c r="D358" s="104"/>
    </row>
    <row r="359" customFormat="false" ht="12.75" hidden="false" customHeight="false" outlineLevel="0" collapsed="false">
      <c r="D359" s="104"/>
    </row>
    <row r="360" customFormat="false" ht="12.75" hidden="false" customHeight="false" outlineLevel="0" collapsed="false">
      <c r="D360" s="104"/>
    </row>
    <row r="361" customFormat="false" ht="12.75" hidden="false" customHeight="false" outlineLevel="0" collapsed="false">
      <c r="D361" s="104"/>
    </row>
    <row r="362" customFormat="false" ht="12.75" hidden="false" customHeight="false" outlineLevel="0" collapsed="false">
      <c r="D362" s="104"/>
    </row>
    <row r="363" customFormat="false" ht="12.75" hidden="false" customHeight="false" outlineLevel="0" collapsed="false">
      <c r="D363" s="104"/>
    </row>
    <row r="364" customFormat="false" ht="12.75" hidden="false" customHeight="false" outlineLevel="0" collapsed="false">
      <c r="D364" s="104"/>
    </row>
    <row r="365" customFormat="false" ht="12.75" hidden="false" customHeight="false" outlineLevel="0" collapsed="false">
      <c r="D365" s="104"/>
    </row>
    <row r="366" customFormat="false" ht="12.75" hidden="false" customHeight="false" outlineLevel="0" collapsed="false">
      <c r="D366" s="104"/>
    </row>
    <row r="367" customFormat="false" ht="12.75" hidden="false" customHeight="false" outlineLevel="0" collapsed="false">
      <c r="D367" s="104"/>
    </row>
    <row r="368" customFormat="false" ht="12.75" hidden="false" customHeight="false" outlineLevel="0" collapsed="false">
      <c r="D368" s="104"/>
    </row>
    <row r="369" customFormat="false" ht="12.75" hidden="false" customHeight="false" outlineLevel="0" collapsed="false">
      <c r="D369" s="104"/>
    </row>
    <row r="370" customFormat="false" ht="12.75" hidden="false" customHeight="false" outlineLevel="0" collapsed="false">
      <c r="D370" s="104"/>
    </row>
    <row r="371" customFormat="false" ht="12.75" hidden="false" customHeight="false" outlineLevel="0" collapsed="false">
      <c r="D371" s="104"/>
    </row>
    <row r="372" customFormat="false" ht="12.75" hidden="false" customHeight="false" outlineLevel="0" collapsed="false">
      <c r="D372" s="104"/>
    </row>
    <row r="373" customFormat="false" ht="12.75" hidden="false" customHeight="false" outlineLevel="0" collapsed="false">
      <c r="D373" s="104"/>
    </row>
    <row r="374" customFormat="false" ht="12.75" hidden="false" customHeight="false" outlineLevel="0" collapsed="false">
      <c r="D374" s="104"/>
    </row>
    <row r="375" customFormat="false" ht="12.75" hidden="false" customHeight="false" outlineLevel="0" collapsed="false">
      <c r="D375" s="104"/>
    </row>
    <row r="376" customFormat="false" ht="12.75" hidden="false" customHeight="false" outlineLevel="0" collapsed="false">
      <c r="D376" s="104"/>
    </row>
    <row r="377" customFormat="false" ht="12.75" hidden="false" customHeight="false" outlineLevel="0" collapsed="false">
      <c r="D377" s="104"/>
    </row>
    <row r="378" customFormat="false" ht="12.75" hidden="false" customHeight="false" outlineLevel="0" collapsed="false">
      <c r="D378" s="104"/>
    </row>
    <row r="379" customFormat="false" ht="12.75" hidden="false" customHeight="false" outlineLevel="0" collapsed="false">
      <c r="D379" s="104"/>
    </row>
    <row r="380" customFormat="false" ht="12.75" hidden="false" customHeight="false" outlineLevel="0" collapsed="false">
      <c r="D380" s="104"/>
    </row>
    <row r="381" customFormat="false" ht="12.75" hidden="false" customHeight="false" outlineLevel="0" collapsed="false">
      <c r="D381" s="104"/>
    </row>
    <row r="382" customFormat="false" ht="12.75" hidden="false" customHeight="false" outlineLevel="0" collapsed="false">
      <c r="D382" s="104"/>
    </row>
    <row r="383" customFormat="false" ht="12.75" hidden="false" customHeight="false" outlineLevel="0" collapsed="false">
      <c r="D383" s="104"/>
    </row>
    <row r="384" customFormat="false" ht="12.75" hidden="false" customHeight="false" outlineLevel="0" collapsed="false">
      <c r="D384" s="104"/>
    </row>
    <row r="385" customFormat="false" ht="12.75" hidden="false" customHeight="false" outlineLevel="0" collapsed="false">
      <c r="D385" s="104"/>
    </row>
    <row r="386" customFormat="false" ht="12.75" hidden="false" customHeight="false" outlineLevel="0" collapsed="false">
      <c r="D386" s="104"/>
    </row>
    <row r="387" customFormat="false" ht="12.75" hidden="false" customHeight="false" outlineLevel="0" collapsed="false">
      <c r="D387" s="104"/>
    </row>
    <row r="388" customFormat="false" ht="12.75" hidden="false" customHeight="false" outlineLevel="0" collapsed="false">
      <c r="D388" s="104"/>
    </row>
    <row r="389" customFormat="false" ht="12.75" hidden="false" customHeight="false" outlineLevel="0" collapsed="false">
      <c r="D389" s="104"/>
    </row>
    <row r="390" customFormat="false" ht="12.75" hidden="false" customHeight="false" outlineLevel="0" collapsed="false">
      <c r="D390" s="104"/>
    </row>
    <row r="391" customFormat="false" ht="12.75" hidden="false" customHeight="false" outlineLevel="0" collapsed="false">
      <c r="D391" s="104"/>
    </row>
    <row r="392" customFormat="false" ht="12.75" hidden="false" customHeight="false" outlineLevel="0" collapsed="false">
      <c r="D392" s="104"/>
    </row>
    <row r="393" customFormat="false" ht="12.75" hidden="false" customHeight="false" outlineLevel="0" collapsed="false">
      <c r="D393" s="104"/>
    </row>
    <row r="394" customFormat="false" ht="12.75" hidden="false" customHeight="false" outlineLevel="0" collapsed="false">
      <c r="D394" s="104"/>
    </row>
    <row r="395" customFormat="false" ht="12.75" hidden="false" customHeight="false" outlineLevel="0" collapsed="false">
      <c r="D395" s="104"/>
    </row>
    <row r="396" customFormat="false" ht="12.75" hidden="false" customHeight="false" outlineLevel="0" collapsed="false">
      <c r="D396" s="104"/>
    </row>
    <row r="397" customFormat="false" ht="12.75" hidden="false" customHeight="false" outlineLevel="0" collapsed="false">
      <c r="D397" s="104"/>
    </row>
    <row r="398" customFormat="false" ht="12.75" hidden="false" customHeight="false" outlineLevel="0" collapsed="false">
      <c r="D398" s="104"/>
    </row>
    <row r="399" customFormat="false" ht="12.75" hidden="false" customHeight="false" outlineLevel="0" collapsed="false">
      <c r="D399" s="104"/>
    </row>
    <row r="400" customFormat="false" ht="12.75" hidden="false" customHeight="false" outlineLevel="0" collapsed="false">
      <c r="D400" s="104"/>
    </row>
    <row r="401" customFormat="false" ht="12.75" hidden="false" customHeight="false" outlineLevel="0" collapsed="false">
      <c r="D401" s="104"/>
    </row>
    <row r="402" customFormat="false" ht="12.75" hidden="false" customHeight="false" outlineLevel="0" collapsed="false">
      <c r="D402" s="104"/>
    </row>
    <row r="403" customFormat="false" ht="12.75" hidden="false" customHeight="false" outlineLevel="0" collapsed="false">
      <c r="D403" s="104"/>
    </row>
    <row r="404" customFormat="false" ht="12.75" hidden="false" customHeight="false" outlineLevel="0" collapsed="false">
      <c r="D404" s="104"/>
    </row>
    <row r="405" customFormat="false" ht="12.75" hidden="false" customHeight="false" outlineLevel="0" collapsed="false">
      <c r="D405" s="104"/>
    </row>
    <row r="406" customFormat="false" ht="12.75" hidden="false" customHeight="false" outlineLevel="0" collapsed="false">
      <c r="D406" s="104"/>
    </row>
    <row r="407" customFormat="false" ht="12.75" hidden="false" customHeight="false" outlineLevel="0" collapsed="false">
      <c r="D407" s="104"/>
    </row>
    <row r="408" customFormat="false" ht="12.75" hidden="false" customHeight="false" outlineLevel="0" collapsed="false">
      <c r="D408" s="104"/>
    </row>
    <row r="409" customFormat="false" ht="12.75" hidden="false" customHeight="false" outlineLevel="0" collapsed="false">
      <c r="D409" s="104"/>
    </row>
    <row r="410" customFormat="false" ht="12.75" hidden="false" customHeight="false" outlineLevel="0" collapsed="false">
      <c r="D410" s="104"/>
    </row>
    <row r="411" customFormat="false" ht="12.75" hidden="false" customHeight="false" outlineLevel="0" collapsed="false">
      <c r="D411" s="104"/>
    </row>
    <row r="412" customFormat="false" ht="12.75" hidden="false" customHeight="false" outlineLevel="0" collapsed="false">
      <c r="D412" s="104"/>
    </row>
    <row r="413" customFormat="false" ht="12.75" hidden="false" customHeight="false" outlineLevel="0" collapsed="false">
      <c r="D413" s="104"/>
    </row>
    <row r="414" customFormat="false" ht="12.75" hidden="false" customHeight="false" outlineLevel="0" collapsed="false">
      <c r="D414" s="104"/>
    </row>
    <row r="415" customFormat="false" ht="12.75" hidden="false" customHeight="false" outlineLevel="0" collapsed="false">
      <c r="D415" s="104"/>
    </row>
    <row r="416" customFormat="false" ht="12.75" hidden="false" customHeight="false" outlineLevel="0" collapsed="false">
      <c r="D416" s="104"/>
    </row>
    <row r="417" customFormat="false" ht="12.75" hidden="false" customHeight="false" outlineLevel="0" collapsed="false">
      <c r="D417" s="104"/>
    </row>
    <row r="418" customFormat="false" ht="12.75" hidden="false" customHeight="false" outlineLevel="0" collapsed="false">
      <c r="D418" s="104"/>
    </row>
    <row r="419" customFormat="false" ht="12.75" hidden="false" customHeight="false" outlineLevel="0" collapsed="false">
      <c r="D419" s="104"/>
    </row>
    <row r="420" customFormat="false" ht="12.75" hidden="false" customHeight="false" outlineLevel="0" collapsed="false">
      <c r="D420" s="104"/>
    </row>
    <row r="421" customFormat="false" ht="12.75" hidden="false" customHeight="false" outlineLevel="0" collapsed="false">
      <c r="D421" s="104"/>
    </row>
    <row r="422" customFormat="false" ht="12.75" hidden="false" customHeight="false" outlineLevel="0" collapsed="false">
      <c r="D422" s="104"/>
    </row>
    <row r="423" customFormat="false" ht="12.75" hidden="false" customHeight="false" outlineLevel="0" collapsed="false">
      <c r="D423" s="104"/>
    </row>
    <row r="424" customFormat="false" ht="12.75" hidden="false" customHeight="false" outlineLevel="0" collapsed="false">
      <c r="D424" s="104"/>
    </row>
    <row r="425" customFormat="false" ht="12.75" hidden="false" customHeight="false" outlineLevel="0" collapsed="false">
      <c r="D425" s="104"/>
    </row>
    <row r="426" customFormat="false" ht="12.75" hidden="false" customHeight="false" outlineLevel="0" collapsed="false">
      <c r="D426" s="104"/>
    </row>
    <row r="427" customFormat="false" ht="12.75" hidden="false" customHeight="false" outlineLevel="0" collapsed="false">
      <c r="D427" s="104"/>
    </row>
    <row r="428" customFormat="false" ht="12.75" hidden="false" customHeight="false" outlineLevel="0" collapsed="false">
      <c r="D428" s="104"/>
    </row>
    <row r="429" customFormat="false" ht="12.75" hidden="false" customHeight="false" outlineLevel="0" collapsed="false">
      <c r="D429" s="104"/>
    </row>
    <row r="430" customFormat="false" ht="12.75" hidden="false" customHeight="false" outlineLevel="0" collapsed="false">
      <c r="D430" s="104"/>
    </row>
    <row r="431" customFormat="false" ht="12.75" hidden="false" customHeight="false" outlineLevel="0" collapsed="false">
      <c r="D431" s="104"/>
    </row>
    <row r="432" customFormat="false" ht="12.75" hidden="false" customHeight="false" outlineLevel="0" collapsed="false">
      <c r="D432" s="104"/>
    </row>
    <row r="433" customFormat="false" ht="12.75" hidden="false" customHeight="false" outlineLevel="0" collapsed="false">
      <c r="D433" s="104"/>
    </row>
    <row r="434" customFormat="false" ht="12.75" hidden="false" customHeight="false" outlineLevel="0" collapsed="false">
      <c r="D434" s="104"/>
    </row>
    <row r="435" customFormat="false" ht="12.75" hidden="false" customHeight="false" outlineLevel="0" collapsed="false">
      <c r="D435" s="104"/>
    </row>
    <row r="436" customFormat="false" ht="12.75" hidden="false" customHeight="false" outlineLevel="0" collapsed="false">
      <c r="D436" s="104"/>
    </row>
    <row r="437" customFormat="false" ht="12.75" hidden="false" customHeight="false" outlineLevel="0" collapsed="false">
      <c r="D437" s="104"/>
    </row>
    <row r="438" customFormat="false" ht="12.75" hidden="false" customHeight="false" outlineLevel="0" collapsed="false">
      <c r="D438" s="104"/>
    </row>
    <row r="439" customFormat="false" ht="12.75" hidden="false" customHeight="false" outlineLevel="0" collapsed="false">
      <c r="D439" s="104"/>
    </row>
    <row r="440" customFormat="false" ht="12.75" hidden="false" customHeight="false" outlineLevel="0" collapsed="false">
      <c r="D440" s="104"/>
    </row>
    <row r="441" customFormat="false" ht="12.75" hidden="false" customHeight="false" outlineLevel="0" collapsed="false">
      <c r="D441" s="104"/>
    </row>
    <row r="442" customFormat="false" ht="12.75" hidden="false" customHeight="false" outlineLevel="0" collapsed="false">
      <c r="D442" s="104"/>
    </row>
    <row r="443" customFormat="false" ht="12.75" hidden="false" customHeight="false" outlineLevel="0" collapsed="false">
      <c r="D443" s="104"/>
    </row>
    <row r="444" customFormat="false" ht="12.75" hidden="false" customHeight="false" outlineLevel="0" collapsed="false">
      <c r="D444" s="104"/>
    </row>
    <row r="445" customFormat="false" ht="12.75" hidden="false" customHeight="false" outlineLevel="0" collapsed="false">
      <c r="D445" s="104"/>
    </row>
    <row r="446" customFormat="false" ht="12.75" hidden="false" customHeight="false" outlineLevel="0" collapsed="false">
      <c r="D446" s="104"/>
    </row>
    <row r="447" customFormat="false" ht="12.75" hidden="false" customHeight="false" outlineLevel="0" collapsed="false">
      <c r="D447" s="104"/>
    </row>
    <row r="448" customFormat="false" ht="12.75" hidden="false" customHeight="false" outlineLevel="0" collapsed="false">
      <c r="D448" s="104"/>
    </row>
    <row r="449" customFormat="false" ht="12.75" hidden="false" customHeight="false" outlineLevel="0" collapsed="false">
      <c r="D449" s="104"/>
    </row>
    <row r="450" customFormat="false" ht="12.75" hidden="false" customHeight="false" outlineLevel="0" collapsed="false">
      <c r="D450" s="104"/>
    </row>
    <row r="451" customFormat="false" ht="12.75" hidden="false" customHeight="false" outlineLevel="0" collapsed="false">
      <c r="D451" s="104"/>
    </row>
    <row r="452" customFormat="false" ht="12.75" hidden="false" customHeight="false" outlineLevel="0" collapsed="false">
      <c r="D452" s="104"/>
    </row>
    <row r="453" customFormat="false" ht="12.75" hidden="false" customHeight="false" outlineLevel="0" collapsed="false">
      <c r="D453" s="104"/>
    </row>
    <row r="454" customFormat="false" ht="12.75" hidden="false" customHeight="false" outlineLevel="0" collapsed="false">
      <c r="D454" s="104"/>
    </row>
    <row r="455" customFormat="false" ht="12.75" hidden="false" customHeight="false" outlineLevel="0" collapsed="false">
      <c r="D455" s="104"/>
    </row>
    <row r="456" customFormat="false" ht="12.75" hidden="false" customHeight="false" outlineLevel="0" collapsed="false">
      <c r="D456" s="104"/>
    </row>
    <row r="457" customFormat="false" ht="12.75" hidden="false" customHeight="false" outlineLevel="0" collapsed="false">
      <c r="D457" s="104"/>
    </row>
    <row r="458" customFormat="false" ht="12.75" hidden="false" customHeight="false" outlineLevel="0" collapsed="false">
      <c r="D458" s="104"/>
    </row>
    <row r="459" customFormat="false" ht="12.75" hidden="false" customHeight="false" outlineLevel="0" collapsed="false">
      <c r="D459" s="104"/>
    </row>
    <row r="460" customFormat="false" ht="12.75" hidden="false" customHeight="false" outlineLevel="0" collapsed="false">
      <c r="D460" s="104"/>
    </row>
    <row r="461" customFormat="false" ht="12.75" hidden="false" customHeight="false" outlineLevel="0" collapsed="false">
      <c r="D461" s="104"/>
    </row>
    <row r="462" customFormat="false" ht="12.75" hidden="false" customHeight="false" outlineLevel="0" collapsed="false">
      <c r="D462" s="104"/>
    </row>
    <row r="463" customFormat="false" ht="12.75" hidden="false" customHeight="false" outlineLevel="0" collapsed="false">
      <c r="D463" s="104"/>
    </row>
    <row r="464" customFormat="false" ht="12.75" hidden="false" customHeight="false" outlineLevel="0" collapsed="false">
      <c r="D464" s="104"/>
    </row>
    <row r="465" customFormat="false" ht="12.75" hidden="false" customHeight="false" outlineLevel="0" collapsed="false">
      <c r="D465" s="104"/>
    </row>
    <row r="466" customFormat="false" ht="12.75" hidden="false" customHeight="false" outlineLevel="0" collapsed="false">
      <c r="D466" s="104"/>
    </row>
    <row r="467" customFormat="false" ht="12.75" hidden="false" customHeight="false" outlineLevel="0" collapsed="false">
      <c r="D467" s="104"/>
    </row>
    <row r="468" customFormat="false" ht="12.75" hidden="false" customHeight="false" outlineLevel="0" collapsed="false">
      <c r="D468" s="104"/>
    </row>
    <row r="469" customFormat="false" ht="12.75" hidden="false" customHeight="false" outlineLevel="0" collapsed="false">
      <c r="D469" s="104"/>
    </row>
    <row r="470" customFormat="false" ht="12.75" hidden="false" customHeight="false" outlineLevel="0" collapsed="false">
      <c r="D470" s="104"/>
    </row>
    <row r="471" customFormat="false" ht="12.75" hidden="false" customHeight="false" outlineLevel="0" collapsed="false">
      <c r="D471" s="104"/>
    </row>
    <row r="472" customFormat="false" ht="12.75" hidden="false" customHeight="false" outlineLevel="0" collapsed="false">
      <c r="D472" s="104"/>
    </row>
    <row r="473" customFormat="false" ht="12.75" hidden="false" customHeight="false" outlineLevel="0" collapsed="false">
      <c r="D473" s="104"/>
    </row>
    <row r="474" customFormat="false" ht="12.75" hidden="false" customHeight="false" outlineLevel="0" collapsed="false">
      <c r="D474" s="104"/>
    </row>
    <row r="475" customFormat="false" ht="12.75" hidden="false" customHeight="false" outlineLevel="0" collapsed="false">
      <c r="D475" s="104"/>
    </row>
    <row r="476" customFormat="false" ht="12.75" hidden="false" customHeight="false" outlineLevel="0" collapsed="false">
      <c r="D476" s="104"/>
    </row>
    <row r="477" customFormat="false" ht="12.75" hidden="false" customHeight="false" outlineLevel="0" collapsed="false">
      <c r="D477" s="104"/>
    </row>
    <row r="478" customFormat="false" ht="12.75" hidden="false" customHeight="false" outlineLevel="0" collapsed="false">
      <c r="D478" s="104"/>
    </row>
    <row r="479" customFormat="false" ht="12.75" hidden="false" customHeight="false" outlineLevel="0" collapsed="false">
      <c r="D479" s="104"/>
    </row>
    <row r="480" customFormat="false" ht="12.75" hidden="false" customHeight="false" outlineLevel="0" collapsed="false">
      <c r="D480" s="104"/>
    </row>
    <row r="481" customFormat="false" ht="12.75" hidden="false" customHeight="false" outlineLevel="0" collapsed="false">
      <c r="D481" s="104"/>
    </row>
    <row r="482" customFormat="false" ht="12.75" hidden="false" customHeight="false" outlineLevel="0" collapsed="false">
      <c r="D482" s="104"/>
    </row>
    <row r="483" customFormat="false" ht="12.75" hidden="false" customHeight="false" outlineLevel="0" collapsed="false">
      <c r="D483" s="104"/>
    </row>
    <row r="484" customFormat="false" ht="12.75" hidden="false" customHeight="false" outlineLevel="0" collapsed="false">
      <c r="D484" s="104"/>
    </row>
    <row r="485" customFormat="false" ht="12.75" hidden="false" customHeight="false" outlineLevel="0" collapsed="false">
      <c r="D485" s="104"/>
    </row>
    <row r="486" customFormat="false" ht="12.75" hidden="false" customHeight="false" outlineLevel="0" collapsed="false">
      <c r="D486" s="104"/>
    </row>
    <row r="487" customFormat="false" ht="12.75" hidden="false" customHeight="false" outlineLevel="0" collapsed="false">
      <c r="D487" s="104"/>
    </row>
    <row r="488" customFormat="false" ht="12.75" hidden="false" customHeight="false" outlineLevel="0" collapsed="false">
      <c r="D488" s="104"/>
    </row>
    <row r="489" customFormat="false" ht="12.75" hidden="false" customHeight="false" outlineLevel="0" collapsed="false">
      <c r="D489" s="104"/>
    </row>
    <row r="490" customFormat="false" ht="12.75" hidden="false" customHeight="false" outlineLevel="0" collapsed="false">
      <c r="D490" s="104"/>
    </row>
    <row r="491" customFormat="false" ht="12.75" hidden="false" customHeight="false" outlineLevel="0" collapsed="false">
      <c r="D491" s="104"/>
    </row>
    <row r="492" customFormat="false" ht="12.75" hidden="false" customHeight="false" outlineLevel="0" collapsed="false">
      <c r="D492" s="104"/>
    </row>
    <row r="493" customFormat="false" ht="12.75" hidden="false" customHeight="false" outlineLevel="0" collapsed="false">
      <c r="D493" s="104"/>
    </row>
    <row r="494" customFormat="false" ht="12.75" hidden="false" customHeight="false" outlineLevel="0" collapsed="false">
      <c r="D494" s="104"/>
    </row>
    <row r="495" customFormat="false" ht="12.75" hidden="false" customHeight="false" outlineLevel="0" collapsed="false">
      <c r="D495" s="104"/>
    </row>
    <row r="496" customFormat="false" ht="12.75" hidden="false" customHeight="false" outlineLevel="0" collapsed="false">
      <c r="D496" s="104"/>
    </row>
    <row r="497" customFormat="false" ht="12.75" hidden="false" customHeight="false" outlineLevel="0" collapsed="false">
      <c r="D497" s="104"/>
    </row>
    <row r="498" customFormat="false" ht="12.75" hidden="false" customHeight="false" outlineLevel="0" collapsed="false">
      <c r="D498" s="104"/>
    </row>
    <row r="499" customFormat="false" ht="12.75" hidden="false" customHeight="false" outlineLevel="0" collapsed="false">
      <c r="D499" s="104"/>
    </row>
    <row r="500" customFormat="false" ht="12.75" hidden="false" customHeight="false" outlineLevel="0" collapsed="false">
      <c r="D500" s="104"/>
    </row>
    <row r="501" customFormat="false" ht="12.75" hidden="false" customHeight="false" outlineLevel="0" collapsed="false">
      <c r="D501" s="104"/>
    </row>
    <row r="502" customFormat="false" ht="12.75" hidden="false" customHeight="false" outlineLevel="0" collapsed="false">
      <c r="D502" s="104"/>
    </row>
    <row r="503" customFormat="false" ht="12.75" hidden="false" customHeight="false" outlineLevel="0" collapsed="false">
      <c r="D503" s="104"/>
    </row>
    <row r="504" customFormat="false" ht="12.75" hidden="false" customHeight="false" outlineLevel="0" collapsed="false">
      <c r="D504" s="104"/>
    </row>
    <row r="505" customFormat="false" ht="12.75" hidden="false" customHeight="false" outlineLevel="0" collapsed="false">
      <c r="D505" s="104"/>
    </row>
    <row r="506" customFormat="false" ht="12.75" hidden="false" customHeight="false" outlineLevel="0" collapsed="false">
      <c r="D506" s="104"/>
    </row>
    <row r="507" customFormat="false" ht="12.75" hidden="false" customHeight="false" outlineLevel="0" collapsed="false">
      <c r="D507" s="104"/>
    </row>
    <row r="508" customFormat="false" ht="12.75" hidden="false" customHeight="false" outlineLevel="0" collapsed="false">
      <c r="D508" s="104"/>
    </row>
    <row r="509" customFormat="false" ht="12.75" hidden="false" customHeight="false" outlineLevel="0" collapsed="false">
      <c r="D509" s="104"/>
    </row>
    <row r="510" customFormat="false" ht="12.75" hidden="false" customHeight="false" outlineLevel="0" collapsed="false">
      <c r="D510" s="104"/>
    </row>
    <row r="511" customFormat="false" ht="12.75" hidden="false" customHeight="false" outlineLevel="0" collapsed="false">
      <c r="D511" s="104"/>
    </row>
    <row r="512" customFormat="false" ht="12.75" hidden="false" customHeight="false" outlineLevel="0" collapsed="false">
      <c r="D512" s="104"/>
    </row>
    <row r="513" customFormat="false" ht="12.75" hidden="false" customHeight="false" outlineLevel="0" collapsed="false">
      <c r="D513" s="104"/>
    </row>
    <row r="514" customFormat="false" ht="12.75" hidden="false" customHeight="false" outlineLevel="0" collapsed="false">
      <c r="D514" s="104"/>
    </row>
    <row r="515" customFormat="false" ht="12.75" hidden="false" customHeight="false" outlineLevel="0" collapsed="false">
      <c r="D515" s="104"/>
    </row>
    <row r="516" customFormat="false" ht="12.75" hidden="false" customHeight="false" outlineLevel="0" collapsed="false">
      <c r="D516" s="104"/>
    </row>
    <row r="517" customFormat="false" ht="12.75" hidden="false" customHeight="false" outlineLevel="0" collapsed="false">
      <c r="D517" s="104"/>
    </row>
    <row r="518" customFormat="false" ht="12.75" hidden="false" customHeight="false" outlineLevel="0" collapsed="false">
      <c r="D518" s="104"/>
    </row>
    <row r="519" customFormat="false" ht="12.75" hidden="false" customHeight="false" outlineLevel="0" collapsed="false">
      <c r="D519" s="104"/>
    </row>
    <row r="520" customFormat="false" ht="12.75" hidden="false" customHeight="false" outlineLevel="0" collapsed="false">
      <c r="D520" s="104"/>
    </row>
    <row r="521" customFormat="false" ht="12.75" hidden="false" customHeight="false" outlineLevel="0" collapsed="false">
      <c r="D521" s="104"/>
    </row>
    <row r="522" customFormat="false" ht="12.75" hidden="false" customHeight="false" outlineLevel="0" collapsed="false">
      <c r="D522" s="104"/>
    </row>
    <row r="523" customFormat="false" ht="12.75" hidden="false" customHeight="false" outlineLevel="0" collapsed="false">
      <c r="D523" s="104"/>
    </row>
    <row r="524" customFormat="false" ht="12.75" hidden="false" customHeight="false" outlineLevel="0" collapsed="false">
      <c r="D524" s="104"/>
    </row>
    <row r="525" customFormat="false" ht="12.75" hidden="false" customHeight="false" outlineLevel="0" collapsed="false">
      <c r="D525" s="104"/>
    </row>
    <row r="526" customFormat="false" ht="12.75" hidden="false" customHeight="false" outlineLevel="0" collapsed="false">
      <c r="D526" s="104"/>
    </row>
    <row r="527" customFormat="false" ht="12.75" hidden="false" customHeight="false" outlineLevel="0" collapsed="false">
      <c r="D527" s="104"/>
    </row>
    <row r="528" customFormat="false" ht="12.75" hidden="false" customHeight="false" outlineLevel="0" collapsed="false">
      <c r="D528" s="104"/>
    </row>
    <row r="529" customFormat="false" ht="12.75" hidden="false" customHeight="false" outlineLevel="0" collapsed="false">
      <c r="D529" s="104"/>
    </row>
    <row r="530" customFormat="false" ht="12.75" hidden="false" customHeight="false" outlineLevel="0" collapsed="false">
      <c r="D530" s="104"/>
    </row>
    <row r="531" customFormat="false" ht="12.75" hidden="false" customHeight="false" outlineLevel="0" collapsed="false">
      <c r="D531" s="104"/>
    </row>
    <row r="532" customFormat="false" ht="12.75" hidden="false" customHeight="false" outlineLevel="0" collapsed="false">
      <c r="D532" s="104"/>
    </row>
    <row r="533" customFormat="false" ht="12.75" hidden="false" customHeight="false" outlineLevel="0" collapsed="false">
      <c r="D533" s="104"/>
    </row>
    <row r="534" customFormat="false" ht="12.75" hidden="false" customHeight="false" outlineLevel="0" collapsed="false">
      <c r="D534" s="104"/>
    </row>
    <row r="535" customFormat="false" ht="12.75" hidden="false" customHeight="false" outlineLevel="0" collapsed="false">
      <c r="D535" s="104"/>
    </row>
    <row r="536" customFormat="false" ht="12.75" hidden="false" customHeight="false" outlineLevel="0" collapsed="false">
      <c r="D536" s="104"/>
    </row>
    <row r="537" customFormat="false" ht="12.75" hidden="false" customHeight="false" outlineLevel="0" collapsed="false">
      <c r="D537" s="104"/>
    </row>
    <row r="538" customFormat="false" ht="12.75" hidden="false" customHeight="false" outlineLevel="0" collapsed="false">
      <c r="D538" s="104"/>
    </row>
    <row r="539" customFormat="false" ht="12.75" hidden="false" customHeight="false" outlineLevel="0" collapsed="false">
      <c r="D539" s="104"/>
    </row>
    <row r="540" customFormat="false" ht="12.75" hidden="false" customHeight="false" outlineLevel="0" collapsed="false">
      <c r="D540" s="104"/>
    </row>
    <row r="541" customFormat="false" ht="12.75" hidden="false" customHeight="false" outlineLevel="0" collapsed="false">
      <c r="D541" s="104"/>
    </row>
    <row r="542" customFormat="false" ht="12.75" hidden="false" customHeight="false" outlineLevel="0" collapsed="false">
      <c r="D542" s="104"/>
    </row>
    <row r="543" customFormat="false" ht="12.75" hidden="false" customHeight="false" outlineLevel="0" collapsed="false">
      <c r="D543" s="104"/>
    </row>
    <row r="544" customFormat="false" ht="12.75" hidden="false" customHeight="false" outlineLevel="0" collapsed="false">
      <c r="D544" s="104"/>
    </row>
    <row r="545" customFormat="false" ht="12.75" hidden="false" customHeight="false" outlineLevel="0" collapsed="false">
      <c r="D545" s="104"/>
    </row>
    <row r="546" customFormat="false" ht="12.75" hidden="false" customHeight="false" outlineLevel="0" collapsed="false">
      <c r="D546" s="104"/>
    </row>
    <row r="547" customFormat="false" ht="12.75" hidden="false" customHeight="false" outlineLevel="0" collapsed="false">
      <c r="D547" s="104"/>
    </row>
    <row r="548" customFormat="false" ht="12.75" hidden="false" customHeight="false" outlineLevel="0" collapsed="false">
      <c r="D548" s="104"/>
    </row>
    <row r="549" customFormat="false" ht="12.75" hidden="false" customHeight="false" outlineLevel="0" collapsed="false">
      <c r="D549" s="104"/>
    </row>
    <row r="550" customFormat="false" ht="12.75" hidden="false" customHeight="false" outlineLevel="0" collapsed="false">
      <c r="D550" s="104"/>
    </row>
    <row r="551" customFormat="false" ht="12.75" hidden="false" customHeight="false" outlineLevel="0" collapsed="false">
      <c r="D551" s="104"/>
    </row>
    <row r="552" customFormat="false" ht="12.75" hidden="false" customHeight="false" outlineLevel="0" collapsed="false">
      <c r="D552" s="104"/>
    </row>
    <row r="553" customFormat="false" ht="12.75" hidden="false" customHeight="false" outlineLevel="0" collapsed="false">
      <c r="D553" s="104"/>
    </row>
    <row r="554" customFormat="false" ht="12.75" hidden="false" customHeight="false" outlineLevel="0" collapsed="false">
      <c r="D554" s="104"/>
    </row>
    <row r="555" customFormat="false" ht="12.75" hidden="false" customHeight="false" outlineLevel="0" collapsed="false">
      <c r="D555" s="104"/>
    </row>
    <row r="556" customFormat="false" ht="12.75" hidden="false" customHeight="false" outlineLevel="0" collapsed="false">
      <c r="D556" s="104"/>
    </row>
    <row r="557" customFormat="false" ht="12.75" hidden="false" customHeight="false" outlineLevel="0" collapsed="false">
      <c r="D557" s="104"/>
    </row>
    <row r="558" customFormat="false" ht="12.75" hidden="false" customHeight="false" outlineLevel="0" collapsed="false">
      <c r="D558" s="104"/>
    </row>
    <row r="559" customFormat="false" ht="12.75" hidden="false" customHeight="false" outlineLevel="0" collapsed="false">
      <c r="D559" s="104"/>
    </row>
    <row r="560" customFormat="false" ht="12.75" hidden="false" customHeight="false" outlineLevel="0" collapsed="false">
      <c r="D560" s="104"/>
    </row>
    <row r="561" customFormat="false" ht="12.75" hidden="false" customHeight="false" outlineLevel="0" collapsed="false">
      <c r="D561" s="104"/>
    </row>
    <row r="562" customFormat="false" ht="12.75" hidden="false" customHeight="false" outlineLevel="0" collapsed="false">
      <c r="D562" s="104"/>
    </row>
    <row r="563" customFormat="false" ht="12.75" hidden="false" customHeight="false" outlineLevel="0" collapsed="false">
      <c r="D563" s="104"/>
    </row>
    <row r="564" customFormat="false" ht="12.75" hidden="false" customHeight="false" outlineLevel="0" collapsed="false">
      <c r="D564" s="104"/>
    </row>
    <row r="565" customFormat="false" ht="12.75" hidden="false" customHeight="false" outlineLevel="0" collapsed="false">
      <c r="D565" s="104"/>
    </row>
    <row r="566" customFormat="false" ht="12.75" hidden="false" customHeight="false" outlineLevel="0" collapsed="false">
      <c r="D566" s="104"/>
    </row>
    <row r="567" customFormat="false" ht="12.75" hidden="false" customHeight="false" outlineLevel="0" collapsed="false">
      <c r="D567" s="104"/>
    </row>
    <row r="568" customFormat="false" ht="12.75" hidden="false" customHeight="false" outlineLevel="0" collapsed="false">
      <c r="D568" s="104"/>
    </row>
    <row r="569" customFormat="false" ht="12.75" hidden="false" customHeight="false" outlineLevel="0" collapsed="false">
      <c r="D569" s="104"/>
    </row>
    <row r="570" customFormat="false" ht="12.75" hidden="false" customHeight="false" outlineLevel="0" collapsed="false">
      <c r="D570" s="104"/>
    </row>
    <row r="571" customFormat="false" ht="12.75" hidden="false" customHeight="false" outlineLevel="0" collapsed="false">
      <c r="D571" s="104"/>
    </row>
    <row r="572" customFormat="false" ht="12.75" hidden="false" customHeight="false" outlineLevel="0" collapsed="false">
      <c r="D572" s="104"/>
    </row>
    <row r="573" customFormat="false" ht="12.75" hidden="false" customHeight="false" outlineLevel="0" collapsed="false">
      <c r="D573" s="104"/>
    </row>
    <row r="574" customFormat="false" ht="12.75" hidden="false" customHeight="false" outlineLevel="0" collapsed="false">
      <c r="D574" s="104"/>
    </row>
    <row r="575" customFormat="false" ht="12.75" hidden="false" customHeight="false" outlineLevel="0" collapsed="false">
      <c r="D575" s="104"/>
    </row>
    <row r="576" customFormat="false" ht="12.75" hidden="false" customHeight="false" outlineLevel="0" collapsed="false">
      <c r="D576" s="104"/>
    </row>
    <row r="577" customFormat="false" ht="12.75" hidden="false" customHeight="false" outlineLevel="0" collapsed="false">
      <c r="D577" s="104"/>
    </row>
    <row r="578" customFormat="false" ht="12.75" hidden="false" customHeight="false" outlineLevel="0" collapsed="false">
      <c r="D578" s="104"/>
    </row>
    <row r="579" customFormat="false" ht="12.75" hidden="false" customHeight="false" outlineLevel="0" collapsed="false">
      <c r="D579" s="104"/>
    </row>
    <row r="580" customFormat="false" ht="12.75" hidden="false" customHeight="false" outlineLevel="0" collapsed="false">
      <c r="D580" s="104"/>
    </row>
    <row r="581" customFormat="false" ht="12.75" hidden="false" customHeight="false" outlineLevel="0" collapsed="false">
      <c r="D581" s="104"/>
    </row>
    <row r="582" customFormat="false" ht="12.75" hidden="false" customHeight="false" outlineLevel="0" collapsed="false">
      <c r="D582" s="104"/>
    </row>
    <row r="583" customFormat="false" ht="12.75" hidden="false" customHeight="false" outlineLevel="0" collapsed="false">
      <c r="D583" s="104"/>
    </row>
    <row r="584" customFormat="false" ht="12.75" hidden="false" customHeight="false" outlineLevel="0" collapsed="false">
      <c r="D584" s="104"/>
    </row>
    <row r="585" customFormat="false" ht="12.75" hidden="false" customHeight="false" outlineLevel="0" collapsed="false">
      <c r="D585" s="104"/>
    </row>
    <row r="586" customFormat="false" ht="12.75" hidden="false" customHeight="false" outlineLevel="0" collapsed="false">
      <c r="D586" s="104"/>
    </row>
    <row r="587" customFormat="false" ht="12.75" hidden="false" customHeight="false" outlineLevel="0" collapsed="false">
      <c r="D587" s="104"/>
    </row>
    <row r="588" customFormat="false" ht="12.75" hidden="false" customHeight="false" outlineLevel="0" collapsed="false">
      <c r="D588" s="104"/>
    </row>
    <row r="589" customFormat="false" ht="12.75" hidden="false" customHeight="false" outlineLevel="0" collapsed="false">
      <c r="D589" s="104"/>
    </row>
    <row r="590" customFormat="false" ht="12.75" hidden="false" customHeight="false" outlineLevel="0" collapsed="false">
      <c r="D590" s="104"/>
    </row>
    <row r="591" customFormat="false" ht="12.75" hidden="false" customHeight="false" outlineLevel="0" collapsed="false">
      <c r="D591" s="104"/>
    </row>
    <row r="592" customFormat="false" ht="12.75" hidden="false" customHeight="false" outlineLevel="0" collapsed="false">
      <c r="D592" s="104"/>
    </row>
    <row r="593" customFormat="false" ht="12.75" hidden="false" customHeight="false" outlineLevel="0" collapsed="false">
      <c r="D593" s="104"/>
    </row>
    <row r="594" customFormat="false" ht="12.75" hidden="false" customHeight="false" outlineLevel="0" collapsed="false">
      <c r="D594" s="104"/>
    </row>
    <row r="595" customFormat="false" ht="12.75" hidden="false" customHeight="false" outlineLevel="0" collapsed="false">
      <c r="D595" s="104"/>
    </row>
    <row r="596" customFormat="false" ht="12.75" hidden="false" customHeight="false" outlineLevel="0" collapsed="false">
      <c r="D596" s="104"/>
    </row>
    <row r="597" customFormat="false" ht="12.75" hidden="false" customHeight="false" outlineLevel="0" collapsed="false">
      <c r="D597" s="104"/>
    </row>
    <row r="598" customFormat="false" ht="12.75" hidden="false" customHeight="false" outlineLevel="0" collapsed="false">
      <c r="D598" s="104"/>
    </row>
    <row r="599" customFormat="false" ht="12.75" hidden="false" customHeight="false" outlineLevel="0" collapsed="false">
      <c r="D599" s="104"/>
    </row>
    <row r="600" customFormat="false" ht="12.75" hidden="false" customHeight="false" outlineLevel="0" collapsed="false">
      <c r="D600" s="104"/>
    </row>
    <row r="601" customFormat="false" ht="12.75" hidden="false" customHeight="false" outlineLevel="0" collapsed="false">
      <c r="D601" s="104"/>
    </row>
    <row r="602" customFormat="false" ht="12.75" hidden="false" customHeight="false" outlineLevel="0" collapsed="false">
      <c r="D602" s="104"/>
    </row>
    <row r="603" customFormat="false" ht="12.75" hidden="false" customHeight="false" outlineLevel="0" collapsed="false">
      <c r="D603" s="104"/>
    </row>
    <row r="604" customFormat="false" ht="12.75" hidden="false" customHeight="false" outlineLevel="0" collapsed="false">
      <c r="D604" s="104"/>
    </row>
    <row r="605" customFormat="false" ht="12.75" hidden="false" customHeight="false" outlineLevel="0" collapsed="false">
      <c r="D605" s="104"/>
    </row>
    <row r="606" customFormat="false" ht="12.75" hidden="false" customHeight="false" outlineLevel="0" collapsed="false">
      <c r="D606" s="104"/>
    </row>
    <row r="607" customFormat="false" ht="12.75" hidden="false" customHeight="false" outlineLevel="0" collapsed="false">
      <c r="D607" s="104"/>
    </row>
    <row r="608" customFormat="false" ht="12.75" hidden="false" customHeight="false" outlineLevel="0" collapsed="false">
      <c r="D608" s="104"/>
    </row>
    <row r="609" customFormat="false" ht="12.75" hidden="false" customHeight="false" outlineLevel="0" collapsed="false">
      <c r="D609" s="104"/>
    </row>
    <row r="610" customFormat="false" ht="12.75" hidden="false" customHeight="false" outlineLevel="0" collapsed="false">
      <c r="D610" s="104"/>
    </row>
    <row r="611" customFormat="false" ht="12.75" hidden="false" customHeight="false" outlineLevel="0" collapsed="false">
      <c r="D611" s="104"/>
    </row>
    <row r="612" customFormat="false" ht="12.75" hidden="false" customHeight="false" outlineLevel="0" collapsed="false">
      <c r="D612" s="104"/>
    </row>
    <row r="613" customFormat="false" ht="12.75" hidden="false" customHeight="false" outlineLevel="0" collapsed="false">
      <c r="D613" s="104"/>
    </row>
    <row r="614" customFormat="false" ht="12.75" hidden="false" customHeight="false" outlineLevel="0" collapsed="false">
      <c r="D614" s="104"/>
    </row>
    <row r="615" customFormat="false" ht="12.75" hidden="false" customHeight="false" outlineLevel="0" collapsed="false">
      <c r="D615" s="104"/>
    </row>
    <row r="616" customFormat="false" ht="12.75" hidden="false" customHeight="false" outlineLevel="0" collapsed="false">
      <c r="D616" s="104"/>
    </row>
    <row r="617" customFormat="false" ht="12.75" hidden="false" customHeight="false" outlineLevel="0" collapsed="false">
      <c r="D617" s="104"/>
    </row>
    <row r="618" customFormat="false" ht="12.75" hidden="false" customHeight="false" outlineLevel="0" collapsed="false">
      <c r="D618" s="104"/>
    </row>
    <row r="619" customFormat="false" ht="12.75" hidden="false" customHeight="false" outlineLevel="0" collapsed="false">
      <c r="D619" s="104"/>
    </row>
    <row r="620" customFormat="false" ht="12.75" hidden="false" customHeight="false" outlineLevel="0" collapsed="false">
      <c r="D620" s="104"/>
    </row>
    <row r="621" customFormat="false" ht="12.75" hidden="false" customHeight="false" outlineLevel="0" collapsed="false">
      <c r="D621" s="104"/>
    </row>
    <row r="622" customFormat="false" ht="12.75" hidden="false" customHeight="false" outlineLevel="0" collapsed="false">
      <c r="D622" s="104"/>
    </row>
    <row r="623" customFormat="false" ht="12.75" hidden="false" customHeight="false" outlineLevel="0" collapsed="false">
      <c r="D623" s="104"/>
    </row>
    <row r="624" customFormat="false" ht="12.75" hidden="false" customHeight="false" outlineLevel="0" collapsed="false">
      <c r="D624" s="104"/>
    </row>
    <row r="625" customFormat="false" ht="12.75" hidden="false" customHeight="false" outlineLevel="0" collapsed="false">
      <c r="D625" s="104"/>
    </row>
    <row r="626" customFormat="false" ht="12.75" hidden="false" customHeight="false" outlineLevel="0" collapsed="false">
      <c r="D626" s="104"/>
    </row>
    <row r="627" customFormat="false" ht="12.75" hidden="false" customHeight="false" outlineLevel="0" collapsed="false">
      <c r="D627" s="104"/>
    </row>
    <row r="628" customFormat="false" ht="12.75" hidden="false" customHeight="false" outlineLevel="0" collapsed="false">
      <c r="D628" s="104"/>
    </row>
    <row r="629" customFormat="false" ht="12.75" hidden="false" customHeight="false" outlineLevel="0" collapsed="false">
      <c r="D629" s="104"/>
    </row>
    <row r="630" customFormat="false" ht="12.75" hidden="false" customHeight="false" outlineLevel="0" collapsed="false">
      <c r="D630" s="104"/>
    </row>
    <row r="631" customFormat="false" ht="12.75" hidden="false" customHeight="false" outlineLevel="0" collapsed="false">
      <c r="D631" s="104"/>
    </row>
    <row r="632" customFormat="false" ht="12.75" hidden="false" customHeight="false" outlineLevel="0" collapsed="false">
      <c r="D632" s="104"/>
    </row>
    <row r="633" customFormat="false" ht="12.75" hidden="false" customHeight="false" outlineLevel="0" collapsed="false">
      <c r="D633" s="104"/>
    </row>
    <row r="634" customFormat="false" ht="12.75" hidden="false" customHeight="false" outlineLevel="0" collapsed="false">
      <c r="D634" s="104"/>
    </row>
    <row r="635" customFormat="false" ht="12.75" hidden="false" customHeight="false" outlineLevel="0" collapsed="false">
      <c r="D635" s="104"/>
    </row>
    <row r="636" customFormat="false" ht="12.75" hidden="false" customHeight="false" outlineLevel="0" collapsed="false">
      <c r="D636" s="104"/>
    </row>
    <row r="637" customFormat="false" ht="12.75" hidden="false" customHeight="false" outlineLevel="0" collapsed="false">
      <c r="D637" s="104"/>
    </row>
    <row r="638" customFormat="false" ht="12.75" hidden="false" customHeight="false" outlineLevel="0" collapsed="false">
      <c r="D638" s="104"/>
    </row>
    <row r="639" customFormat="false" ht="12.75" hidden="false" customHeight="false" outlineLevel="0" collapsed="false">
      <c r="D639" s="104"/>
    </row>
    <row r="640" customFormat="false" ht="12.75" hidden="false" customHeight="false" outlineLevel="0" collapsed="false">
      <c r="D640" s="104"/>
    </row>
    <row r="641" customFormat="false" ht="12.75" hidden="false" customHeight="false" outlineLevel="0" collapsed="false">
      <c r="D641" s="104"/>
    </row>
    <row r="642" customFormat="false" ht="12.75" hidden="false" customHeight="false" outlineLevel="0" collapsed="false">
      <c r="D642" s="104"/>
    </row>
    <row r="643" customFormat="false" ht="12.75" hidden="false" customHeight="false" outlineLevel="0" collapsed="false">
      <c r="D643" s="104"/>
    </row>
    <row r="644" customFormat="false" ht="12.75" hidden="false" customHeight="false" outlineLevel="0" collapsed="false">
      <c r="D644" s="104"/>
    </row>
    <row r="645" customFormat="false" ht="12.75" hidden="false" customHeight="false" outlineLevel="0" collapsed="false">
      <c r="D645" s="104"/>
    </row>
    <row r="646" customFormat="false" ht="12.75" hidden="false" customHeight="false" outlineLevel="0" collapsed="false">
      <c r="D646" s="104"/>
    </row>
    <row r="647" customFormat="false" ht="12.75" hidden="false" customHeight="false" outlineLevel="0" collapsed="false">
      <c r="D647" s="104"/>
    </row>
    <row r="648" customFormat="false" ht="12.75" hidden="false" customHeight="false" outlineLevel="0" collapsed="false">
      <c r="D648" s="104"/>
    </row>
    <row r="649" customFormat="false" ht="12.75" hidden="false" customHeight="false" outlineLevel="0" collapsed="false">
      <c r="D649" s="104"/>
    </row>
    <row r="650" customFormat="false" ht="12.75" hidden="false" customHeight="false" outlineLevel="0" collapsed="false">
      <c r="D650" s="104"/>
    </row>
    <row r="651" customFormat="false" ht="12.75" hidden="false" customHeight="false" outlineLevel="0" collapsed="false">
      <c r="D651" s="104"/>
    </row>
    <row r="652" customFormat="false" ht="12.75" hidden="false" customHeight="false" outlineLevel="0" collapsed="false">
      <c r="D652" s="104"/>
    </row>
    <row r="653" customFormat="false" ht="12.75" hidden="false" customHeight="false" outlineLevel="0" collapsed="false">
      <c r="D653" s="104"/>
    </row>
    <row r="654" customFormat="false" ht="12.75" hidden="false" customHeight="false" outlineLevel="0" collapsed="false">
      <c r="D654" s="104"/>
    </row>
    <row r="655" customFormat="false" ht="12.75" hidden="false" customHeight="false" outlineLevel="0" collapsed="false">
      <c r="D655" s="104"/>
    </row>
    <row r="656" customFormat="false" ht="12.75" hidden="false" customHeight="false" outlineLevel="0" collapsed="false">
      <c r="D656" s="104"/>
    </row>
    <row r="657" customFormat="false" ht="12.75" hidden="false" customHeight="false" outlineLevel="0" collapsed="false">
      <c r="D657" s="104"/>
    </row>
    <row r="658" customFormat="false" ht="12.75" hidden="false" customHeight="false" outlineLevel="0" collapsed="false">
      <c r="D658" s="104"/>
    </row>
    <row r="659" customFormat="false" ht="12.75" hidden="false" customHeight="false" outlineLevel="0" collapsed="false">
      <c r="D659" s="104"/>
    </row>
    <row r="660" customFormat="false" ht="12.75" hidden="false" customHeight="false" outlineLevel="0" collapsed="false">
      <c r="D660" s="104"/>
    </row>
    <row r="661" customFormat="false" ht="12.75" hidden="false" customHeight="false" outlineLevel="0" collapsed="false">
      <c r="D661" s="104"/>
    </row>
    <row r="662" customFormat="false" ht="12.75" hidden="false" customHeight="false" outlineLevel="0" collapsed="false">
      <c r="D662" s="104"/>
    </row>
    <row r="663" customFormat="false" ht="12.75" hidden="false" customHeight="false" outlineLevel="0" collapsed="false">
      <c r="D663" s="104"/>
    </row>
    <row r="664" customFormat="false" ht="12.75" hidden="false" customHeight="false" outlineLevel="0" collapsed="false">
      <c r="D664" s="104"/>
    </row>
    <row r="665" customFormat="false" ht="12.75" hidden="false" customHeight="false" outlineLevel="0" collapsed="false">
      <c r="D665" s="104"/>
    </row>
    <row r="666" customFormat="false" ht="12.75" hidden="false" customHeight="false" outlineLevel="0" collapsed="false">
      <c r="D666" s="104"/>
    </row>
    <row r="667" customFormat="false" ht="12.75" hidden="false" customHeight="false" outlineLevel="0" collapsed="false">
      <c r="D667" s="104"/>
    </row>
    <row r="668" customFormat="false" ht="12.75" hidden="false" customHeight="false" outlineLevel="0" collapsed="false">
      <c r="D668" s="104"/>
    </row>
    <row r="669" customFormat="false" ht="12.75" hidden="false" customHeight="false" outlineLevel="0" collapsed="false">
      <c r="D669" s="104"/>
    </row>
    <row r="670" customFormat="false" ht="12.75" hidden="false" customHeight="false" outlineLevel="0" collapsed="false">
      <c r="D670" s="104"/>
    </row>
    <row r="671" customFormat="false" ht="12.75" hidden="false" customHeight="false" outlineLevel="0" collapsed="false">
      <c r="D671" s="104"/>
    </row>
    <row r="672" customFormat="false" ht="12.75" hidden="false" customHeight="false" outlineLevel="0" collapsed="false">
      <c r="D672" s="104"/>
    </row>
    <row r="673" customFormat="false" ht="12.75" hidden="false" customHeight="false" outlineLevel="0" collapsed="false">
      <c r="D673" s="104"/>
    </row>
    <row r="674" customFormat="false" ht="12.75" hidden="false" customHeight="false" outlineLevel="0" collapsed="false">
      <c r="D674" s="104"/>
    </row>
    <row r="675" customFormat="false" ht="12.75" hidden="false" customHeight="false" outlineLevel="0" collapsed="false">
      <c r="D675" s="104"/>
    </row>
    <row r="676" customFormat="false" ht="12.75" hidden="false" customHeight="false" outlineLevel="0" collapsed="false">
      <c r="D676" s="104"/>
    </row>
    <row r="677" customFormat="false" ht="12.75" hidden="false" customHeight="false" outlineLevel="0" collapsed="false">
      <c r="D677" s="104"/>
    </row>
    <row r="678" customFormat="false" ht="12.75" hidden="false" customHeight="false" outlineLevel="0" collapsed="false">
      <c r="D678" s="104"/>
    </row>
    <row r="679" customFormat="false" ht="12.75" hidden="false" customHeight="false" outlineLevel="0" collapsed="false">
      <c r="D679" s="104"/>
    </row>
    <row r="680" customFormat="false" ht="12.75" hidden="false" customHeight="false" outlineLevel="0" collapsed="false">
      <c r="D680" s="104"/>
    </row>
    <row r="681" customFormat="false" ht="12.75" hidden="false" customHeight="false" outlineLevel="0" collapsed="false">
      <c r="D681" s="104"/>
    </row>
    <row r="682" customFormat="false" ht="12.75" hidden="false" customHeight="false" outlineLevel="0" collapsed="false">
      <c r="D682" s="104"/>
    </row>
    <row r="683" customFormat="false" ht="12.75" hidden="false" customHeight="false" outlineLevel="0" collapsed="false">
      <c r="D683" s="104"/>
    </row>
    <row r="684" customFormat="false" ht="12.75" hidden="false" customHeight="false" outlineLevel="0" collapsed="false">
      <c r="D684" s="104"/>
    </row>
    <row r="685" customFormat="false" ht="12.75" hidden="false" customHeight="false" outlineLevel="0" collapsed="false">
      <c r="D685" s="104"/>
    </row>
    <row r="686" customFormat="false" ht="12.75" hidden="false" customHeight="false" outlineLevel="0" collapsed="false">
      <c r="D686" s="104"/>
    </row>
    <row r="687" customFormat="false" ht="12.75" hidden="false" customHeight="false" outlineLevel="0" collapsed="false">
      <c r="D687" s="104"/>
    </row>
    <row r="688" customFormat="false" ht="12.75" hidden="false" customHeight="false" outlineLevel="0" collapsed="false">
      <c r="D688" s="104"/>
    </row>
    <row r="689" customFormat="false" ht="12.75" hidden="false" customHeight="false" outlineLevel="0" collapsed="false">
      <c r="D689" s="104"/>
    </row>
    <row r="690" customFormat="false" ht="12.75" hidden="false" customHeight="false" outlineLevel="0" collapsed="false">
      <c r="D690" s="104"/>
    </row>
    <row r="691" customFormat="false" ht="12.75" hidden="false" customHeight="false" outlineLevel="0" collapsed="false">
      <c r="D691" s="104"/>
    </row>
    <row r="692" customFormat="false" ht="12.75" hidden="false" customHeight="false" outlineLevel="0" collapsed="false">
      <c r="D692" s="104"/>
    </row>
    <row r="693" customFormat="false" ht="12.75" hidden="false" customHeight="false" outlineLevel="0" collapsed="false">
      <c r="D693" s="104"/>
    </row>
    <row r="694" customFormat="false" ht="12.75" hidden="false" customHeight="false" outlineLevel="0" collapsed="false">
      <c r="D694" s="104"/>
    </row>
    <row r="695" customFormat="false" ht="12.75" hidden="false" customHeight="false" outlineLevel="0" collapsed="false">
      <c r="D695" s="104"/>
    </row>
    <row r="696" customFormat="false" ht="12.75" hidden="false" customHeight="false" outlineLevel="0" collapsed="false">
      <c r="D696" s="104"/>
    </row>
    <row r="697" customFormat="false" ht="12.75" hidden="false" customHeight="false" outlineLevel="0" collapsed="false">
      <c r="D697" s="104"/>
    </row>
    <row r="698" customFormat="false" ht="12.75" hidden="false" customHeight="false" outlineLevel="0" collapsed="false">
      <c r="D698" s="104"/>
    </row>
    <row r="699" customFormat="false" ht="12.75" hidden="false" customHeight="false" outlineLevel="0" collapsed="false">
      <c r="D699" s="104"/>
    </row>
    <row r="700" customFormat="false" ht="12.75" hidden="false" customHeight="false" outlineLevel="0" collapsed="false">
      <c r="D700" s="104"/>
    </row>
    <row r="701" customFormat="false" ht="12.75" hidden="false" customHeight="false" outlineLevel="0" collapsed="false">
      <c r="D701" s="104"/>
    </row>
    <row r="702" customFormat="false" ht="12.75" hidden="false" customHeight="false" outlineLevel="0" collapsed="false">
      <c r="D702" s="104"/>
    </row>
    <row r="703" customFormat="false" ht="12.75" hidden="false" customHeight="false" outlineLevel="0" collapsed="false">
      <c r="D703" s="104"/>
    </row>
    <row r="704" customFormat="false" ht="12.75" hidden="false" customHeight="false" outlineLevel="0" collapsed="false">
      <c r="D704" s="104"/>
    </row>
    <row r="705" customFormat="false" ht="12.75" hidden="false" customHeight="false" outlineLevel="0" collapsed="false">
      <c r="D705" s="104"/>
    </row>
    <row r="706" customFormat="false" ht="12.75" hidden="false" customHeight="false" outlineLevel="0" collapsed="false">
      <c r="D706" s="104"/>
    </row>
    <row r="707" customFormat="false" ht="12.75" hidden="false" customHeight="false" outlineLevel="0" collapsed="false">
      <c r="D707" s="104"/>
    </row>
    <row r="708" customFormat="false" ht="12.75" hidden="false" customHeight="false" outlineLevel="0" collapsed="false">
      <c r="D708" s="104"/>
    </row>
    <row r="709" customFormat="false" ht="12.75" hidden="false" customHeight="false" outlineLevel="0" collapsed="false">
      <c r="D709" s="104"/>
    </row>
    <row r="710" customFormat="false" ht="12.75" hidden="false" customHeight="false" outlineLevel="0" collapsed="false">
      <c r="D710" s="104"/>
    </row>
    <row r="711" customFormat="false" ht="12.75" hidden="false" customHeight="false" outlineLevel="0" collapsed="false">
      <c r="D711" s="104"/>
    </row>
    <row r="712" customFormat="false" ht="12.75" hidden="false" customHeight="false" outlineLevel="0" collapsed="false">
      <c r="D712" s="104"/>
    </row>
    <row r="713" customFormat="false" ht="12.75" hidden="false" customHeight="false" outlineLevel="0" collapsed="false">
      <c r="D713" s="104"/>
    </row>
    <row r="714" customFormat="false" ht="12.75" hidden="false" customHeight="false" outlineLevel="0" collapsed="false">
      <c r="D714" s="104"/>
    </row>
    <row r="715" customFormat="false" ht="12.75" hidden="false" customHeight="false" outlineLevel="0" collapsed="false">
      <c r="D715" s="104"/>
    </row>
    <row r="716" customFormat="false" ht="12.75" hidden="false" customHeight="false" outlineLevel="0" collapsed="false">
      <c r="D716" s="104"/>
    </row>
    <row r="717" customFormat="false" ht="12.75" hidden="false" customHeight="false" outlineLevel="0" collapsed="false">
      <c r="D717" s="104"/>
    </row>
    <row r="718" customFormat="false" ht="12.75" hidden="false" customHeight="false" outlineLevel="0" collapsed="false">
      <c r="D718" s="104"/>
    </row>
    <row r="719" customFormat="false" ht="12.75" hidden="false" customHeight="false" outlineLevel="0" collapsed="false">
      <c r="D719" s="104"/>
    </row>
    <row r="720" customFormat="false" ht="12.75" hidden="false" customHeight="false" outlineLevel="0" collapsed="false">
      <c r="D720" s="104"/>
    </row>
    <row r="721" customFormat="false" ht="12.75" hidden="false" customHeight="false" outlineLevel="0" collapsed="false">
      <c r="D721" s="104"/>
    </row>
    <row r="722" customFormat="false" ht="12.75" hidden="false" customHeight="false" outlineLevel="0" collapsed="false">
      <c r="D722" s="104"/>
    </row>
    <row r="723" customFormat="false" ht="12.75" hidden="false" customHeight="false" outlineLevel="0" collapsed="false">
      <c r="D723" s="104"/>
    </row>
    <row r="724" customFormat="false" ht="12.75" hidden="false" customHeight="false" outlineLevel="0" collapsed="false">
      <c r="D724" s="104"/>
    </row>
    <row r="725" customFormat="false" ht="12.75" hidden="false" customHeight="false" outlineLevel="0" collapsed="false">
      <c r="D725" s="104"/>
    </row>
    <row r="726" customFormat="false" ht="12.75" hidden="false" customHeight="false" outlineLevel="0" collapsed="false">
      <c r="D726" s="104"/>
    </row>
    <row r="727" customFormat="false" ht="12.75" hidden="false" customHeight="false" outlineLevel="0" collapsed="false">
      <c r="D727" s="104"/>
    </row>
    <row r="728" customFormat="false" ht="12.75" hidden="false" customHeight="false" outlineLevel="0" collapsed="false">
      <c r="D728" s="104"/>
    </row>
    <row r="729" customFormat="false" ht="12.75" hidden="false" customHeight="false" outlineLevel="0" collapsed="false">
      <c r="D729" s="104"/>
    </row>
    <row r="730" customFormat="false" ht="12.75" hidden="false" customHeight="false" outlineLevel="0" collapsed="false">
      <c r="D730" s="104"/>
    </row>
    <row r="731" customFormat="false" ht="12.75" hidden="false" customHeight="false" outlineLevel="0" collapsed="false">
      <c r="D731" s="104"/>
    </row>
    <row r="732" customFormat="false" ht="12.75" hidden="false" customHeight="false" outlineLevel="0" collapsed="false">
      <c r="D732" s="104"/>
    </row>
    <row r="733" customFormat="false" ht="12.75" hidden="false" customHeight="false" outlineLevel="0" collapsed="false">
      <c r="D733" s="104"/>
    </row>
    <row r="734" customFormat="false" ht="12.75" hidden="false" customHeight="false" outlineLevel="0" collapsed="false">
      <c r="D734" s="104"/>
    </row>
    <row r="735" customFormat="false" ht="12.75" hidden="false" customHeight="false" outlineLevel="0" collapsed="false">
      <c r="D735" s="104"/>
    </row>
    <row r="736" customFormat="false" ht="12.75" hidden="false" customHeight="false" outlineLevel="0" collapsed="false">
      <c r="D736" s="104"/>
    </row>
    <row r="737" customFormat="false" ht="12.75" hidden="false" customHeight="false" outlineLevel="0" collapsed="false">
      <c r="D737" s="104"/>
    </row>
    <row r="738" customFormat="false" ht="12.75" hidden="false" customHeight="false" outlineLevel="0" collapsed="false">
      <c r="D738" s="104"/>
    </row>
    <row r="739" customFormat="false" ht="12.75" hidden="false" customHeight="false" outlineLevel="0" collapsed="false">
      <c r="D739" s="104"/>
    </row>
    <row r="740" customFormat="false" ht="12.75" hidden="false" customHeight="false" outlineLevel="0" collapsed="false">
      <c r="D740" s="104"/>
    </row>
    <row r="741" customFormat="false" ht="12.75" hidden="false" customHeight="false" outlineLevel="0" collapsed="false">
      <c r="D741" s="104"/>
    </row>
    <row r="742" customFormat="false" ht="12.75" hidden="false" customHeight="false" outlineLevel="0" collapsed="false">
      <c r="D742" s="104"/>
    </row>
    <row r="743" customFormat="false" ht="12.75" hidden="false" customHeight="false" outlineLevel="0" collapsed="false">
      <c r="D743" s="104"/>
    </row>
    <row r="744" customFormat="false" ht="12.75" hidden="false" customHeight="false" outlineLevel="0" collapsed="false">
      <c r="D744" s="104"/>
    </row>
    <row r="745" customFormat="false" ht="12.75" hidden="false" customHeight="false" outlineLevel="0" collapsed="false">
      <c r="D745" s="104"/>
    </row>
    <row r="746" customFormat="false" ht="12.75" hidden="false" customHeight="false" outlineLevel="0" collapsed="false">
      <c r="D746" s="104"/>
    </row>
    <row r="747" customFormat="false" ht="12.75" hidden="false" customHeight="false" outlineLevel="0" collapsed="false">
      <c r="D747" s="104"/>
    </row>
    <row r="748" customFormat="false" ht="12.75" hidden="false" customHeight="false" outlineLevel="0" collapsed="false">
      <c r="D748" s="104"/>
    </row>
    <row r="749" customFormat="false" ht="12.75" hidden="false" customHeight="false" outlineLevel="0" collapsed="false">
      <c r="D749" s="104"/>
    </row>
    <row r="750" customFormat="false" ht="12.75" hidden="false" customHeight="false" outlineLevel="0" collapsed="false">
      <c r="D750" s="104"/>
    </row>
    <row r="751" customFormat="false" ht="12.75" hidden="false" customHeight="false" outlineLevel="0" collapsed="false">
      <c r="D751" s="104"/>
    </row>
    <row r="752" customFormat="false" ht="12.75" hidden="false" customHeight="false" outlineLevel="0" collapsed="false">
      <c r="D752" s="104"/>
    </row>
    <row r="753" customFormat="false" ht="12.75" hidden="false" customHeight="false" outlineLevel="0" collapsed="false">
      <c r="D753" s="104"/>
    </row>
    <row r="754" customFormat="false" ht="12.75" hidden="false" customHeight="false" outlineLevel="0" collapsed="false">
      <c r="D754" s="104"/>
    </row>
    <row r="755" customFormat="false" ht="12.75" hidden="false" customHeight="false" outlineLevel="0" collapsed="false">
      <c r="D755" s="104"/>
    </row>
    <row r="756" customFormat="false" ht="12.75" hidden="false" customHeight="false" outlineLevel="0" collapsed="false">
      <c r="D756" s="104"/>
    </row>
    <row r="757" customFormat="false" ht="12.75" hidden="false" customHeight="false" outlineLevel="0" collapsed="false">
      <c r="D757" s="104"/>
    </row>
    <row r="758" customFormat="false" ht="12.75" hidden="false" customHeight="false" outlineLevel="0" collapsed="false">
      <c r="D758" s="104"/>
    </row>
    <row r="759" customFormat="false" ht="12.75" hidden="false" customHeight="false" outlineLevel="0" collapsed="false">
      <c r="D759" s="104"/>
    </row>
    <row r="760" customFormat="false" ht="12.75" hidden="false" customHeight="false" outlineLevel="0" collapsed="false">
      <c r="D760" s="104"/>
    </row>
    <row r="761" customFormat="false" ht="12.75" hidden="false" customHeight="false" outlineLevel="0" collapsed="false">
      <c r="D761" s="104"/>
    </row>
    <row r="762" customFormat="false" ht="12.75" hidden="false" customHeight="false" outlineLevel="0" collapsed="false">
      <c r="D762" s="104"/>
    </row>
    <row r="763" customFormat="false" ht="12.75" hidden="false" customHeight="false" outlineLevel="0" collapsed="false">
      <c r="D763" s="104"/>
    </row>
    <row r="764" customFormat="false" ht="12.75" hidden="false" customHeight="false" outlineLevel="0" collapsed="false">
      <c r="D764" s="104"/>
    </row>
    <row r="765" customFormat="false" ht="12.75" hidden="false" customHeight="false" outlineLevel="0" collapsed="false">
      <c r="D765" s="104"/>
    </row>
    <row r="766" customFormat="false" ht="12.75" hidden="false" customHeight="false" outlineLevel="0" collapsed="false">
      <c r="D766" s="104"/>
    </row>
    <row r="767" customFormat="false" ht="12.75" hidden="false" customHeight="false" outlineLevel="0" collapsed="false">
      <c r="D767" s="104"/>
    </row>
    <row r="768" customFormat="false" ht="12.75" hidden="false" customHeight="false" outlineLevel="0" collapsed="false">
      <c r="D768" s="104"/>
    </row>
    <row r="769" customFormat="false" ht="12.75" hidden="false" customHeight="false" outlineLevel="0" collapsed="false">
      <c r="D769" s="104"/>
    </row>
    <row r="770" customFormat="false" ht="12.75" hidden="false" customHeight="false" outlineLevel="0" collapsed="false">
      <c r="D770" s="104"/>
    </row>
    <row r="771" customFormat="false" ht="12.75" hidden="false" customHeight="false" outlineLevel="0" collapsed="false">
      <c r="D771" s="104"/>
    </row>
    <row r="772" customFormat="false" ht="12.75" hidden="false" customHeight="false" outlineLevel="0" collapsed="false">
      <c r="D772" s="104"/>
    </row>
    <row r="773" customFormat="false" ht="12.75" hidden="false" customHeight="false" outlineLevel="0" collapsed="false">
      <c r="D773" s="104"/>
    </row>
    <row r="774" customFormat="false" ht="12.75" hidden="false" customHeight="false" outlineLevel="0" collapsed="false">
      <c r="D774" s="104"/>
    </row>
    <row r="775" customFormat="false" ht="12.75" hidden="false" customHeight="false" outlineLevel="0" collapsed="false">
      <c r="D775" s="104"/>
    </row>
    <row r="776" customFormat="false" ht="12.75" hidden="false" customHeight="false" outlineLevel="0" collapsed="false">
      <c r="D776" s="104"/>
    </row>
    <row r="777" customFormat="false" ht="12.75" hidden="false" customHeight="false" outlineLevel="0" collapsed="false">
      <c r="D777" s="104"/>
    </row>
    <row r="778" customFormat="false" ht="12.75" hidden="false" customHeight="false" outlineLevel="0" collapsed="false">
      <c r="D778" s="104"/>
    </row>
    <row r="779" customFormat="false" ht="12.75" hidden="false" customHeight="false" outlineLevel="0" collapsed="false">
      <c r="D779" s="104"/>
    </row>
    <row r="780" customFormat="false" ht="12.75" hidden="false" customHeight="false" outlineLevel="0" collapsed="false">
      <c r="D780" s="104"/>
    </row>
    <row r="781" customFormat="false" ht="12.75" hidden="false" customHeight="false" outlineLevel="0" collapsed="false">
      <c r="D781" s="104"/>
    </row>
    <row r="782" customFormat="false" ht="12.75" hidden="false" customHeight="false" outlineLevel="0" collapsed="false">
      <c r="D782" s="104"/>
    </row>
    <row r="783" customFormat="false" ht="12.75" hidden="false" customHeight="false" outlineLevel="0" collapsed="false">
      <c r="D783" s="104"/>
    </row>
    <row r="784" customFormat="false" ht="12.75" hidden="false" customHeight="false" outlineLevel="0" collapsed="false">
      <c r="D784" s="104"/>
    </row>
    <row r="785" customFormat="false" ht="12.75" hidden="false" customHeight="false" outlineLevel="0" collapsed="false">
      <c r="D785" s="104"/>
    </row>
    <row r="786" customFormat="false" ht="12.75" hidden="false" customHeight="false" outlineLevel="0" collapsed="false">
      <c r="D786" s="104"/>
    </row>
    <row r="787" customFormat="false" ht="12.75" hidden="false" customHeight="false" outlineLevel="0" collapsed="false">
      <c r="D787" s="104"/>
    </row>
    <row r="788" customFormat="false" ht="12.75" hidden="false" customHeight="false" outlineLevel="0" collapsed="false">
      <c r="D788" s="104"/>
    </row>
    <row r="789" customFormat="false" ht="12.75" hidden="false" customHeight="false" outlineLevel="0" collapsed="false">
      <c r="D789" s="104"/>
    </row>
    <row r="790" customFormat="false" ht="12.75" hidden="false" customHeight="false" outlineLevel="0" collapsed="false">
      <c r="D790" s="104"/>
    </row>
    <row r="791" customFormat="false" ht="12.75" hidden="false" customHeight="false" outlineLevel="0" collapsed="false">
      <c r="D791" s="104"/>
    </row>
    <row r="792" customFormat="false" ht="12.75" hidden="false" customHeight="false" outlineLevel="0" collapsed="false">
      <c r="D792" s="104"/>
    </row>
    <row r="793" customFormat="false" ht="12.75" hidden="false" customHeight="false" outlineLevel="0" collapsed="false">
      <c r="D793" s="104"/>
    </row>
    <row r="794" customFormat="false" ht="12.75" hidden="false" customHeight="false" outlineLevel="0" collapsed="false">
      <c r="D794" s="104"/>
    </row>
    <row r="795" customFormat="false" ht="12.75" hidden="false" customHeight="false" outlineLevel="0" collapsed="false">
      <c r="D795" s="104"/>
    </row>
    <row r="796" customFormat="false" ht="12.75" hidden="false" customHeight="false" outlineLevel="0" collapsed="false">
      <c r="D796" s="104"/>
    </row>
    <row r="797" customFormat="false" ht="12.75" hidden="false" customHeight="false" outlineLevel="0" collapsed="false">
      <c r="D797" s="104"/>
    </row>
    <row r="798" customFormat="false" ht="12.75" hidden="false" customHeight="false" outlineLevel="0" collapsed="false">
      <c r="D798" s="104"/>
    </row>
    <row r="799" customFormat="false" ht="12.75" hidden="false" customHeight="false" outlineLevel="0" collapsed="false">
      <c r="D799" s="104"/>
    </row>
    <row r="800" customFormat="false" ht="12.75" hidden="false" customHeight="false" outlineLevel="0" collapsed="false">
      <c r="D800" s="104"/>
    </row>
    <row r="801" customFormat="false" ht="12.75" hidden="false" customHeight="false" outlineLevel="0" collapsed="false">
      <c r="D801" s="104"/>
    </row>
    <row r="802" customFormat="false" ht="12.75" hidden="false" customHeight="false" outlineLevel="0" collapsed="false">
      <c r="D802" s="104"/>
    </row>
    <row r="803" customFormat="false" ht="12.75" hidden="false" customHeight="false" outlineLevel="0" collapsed="false">
      <c r="D803" s="104"/>
    </row>
    <row r="804" customFormat="false" ht="12.75" hidden="false" customHeight="false" outlineLevel="0" collapsed="false">
      <c r="D804" s="104"/>
    </row>
    <row r="805" customFormat="false" ht="12.75" hidden="false" customHeight="false" outlineLevel="0" collapsed="false">
      <c r="D805" s="104"/>
    </row>
    <row r="806" customFormat="false" ht="12.75" hidden="false" customHeight="false" outlineLevel="0" collapsed="false">
      <c r="D806" s="104"/>
    </row>
    <row r="807" customFormat="false" ht="12.75" hidden="false" customHeight="false" outlineLevel="0" collapsed="false">
      <c r="D807" s="104"/>
    </row>
    <row r="808" customFormat="false" ht="12.75" hidden="false" customHeight="false" outlineLevel="0" collapsed="false">
      <c r="D808" s="104"/>
    </row>
    <row r="809" customFormat="false" ht="12.75" hidden="false" customHeight="false" outlineLevel="0" collapsed="false">
      <c r="D809" s="104"/>
    </row>
    <row r="810" customFormat="false" ht="12.75" hidden="false" customHeight="false" outlineLevel="0" collapsed="false">
      <c r="D810" s="104"/>
    </row>
    <row r="811" customFormat="false" ht="12.75" hidden="false" customHeight="false" outlineLevel="0" collapsed="false">
      <c r="D811" s="104"/>
    </row>
    <row r="812" customFormat="false" ht="12.75" hidden="false" customHeight="false" outlineLevel="0" collapsed="false">
      <c r="D812" s="104"/>
    </row>
    <row r="813" customFormat="false" ht="12.75" hidden="false" customHeight="false" outlineLevel="0" collapsed="false">
      <c r="D813" s="104"/>
    </row>
    <row r="814" customFormat="false" ht="12.75" hidden="false" customHeight="false" outlineLevel="0" collapsed="false">
      <c r="D814" s="104"/>
    </row>
    <row r="815" customFormat="false" ht="12.75" hidden="false" customHeight="false" outlineLevel="0" collapsed="false">
      <c r="D815" s="104"/>
    </row>
    <row r="816" customFormat="false" ht="12.75" hidden="false" customHeight="false" outlineLevel="0" collapsed="false">
      <c r="D816" s="104"/>
    </row>
    <row r="817" customFormat="false" ht="12.75" hidden="false" customHeight="false" outlineLevel="0" collapsed="false">
      <c r="D817" s="104"/>
    </row>
    <row r="818" customFormat="false" ht="12.75" hidden="false" customHeight="false" outlineLevel="0" collapsed="false">
      <c r="D818" s="104"/>
    </row>
    <row r="819" customFormat="false" ht="12.75" hidden="false" customHeight="false" outlineLevel="0" collapsed="false">
      <c r="D819" s="104"/>
    </row>
    <row r="820" customFormat="false" ht="12.75" hidden="false" customHeight="false" outlineLevel="0" collapsed="false">
      <c r="D820" s="104"/>
    </row>
    <row r="821" customFormat="false" ht="12.75" hidden="false" customHeight="false" outlineLevel="0" collapsed="false">
      <c r="D821" s="104"/>
    </row>
    <row r="822" customFormat="false" ht="12.75" hidden="false" customHeight="false" outlineLevel="0" collapsed="false">
      <c r="D822" s="104"/>
    </row>
    <row r="823" customFormat="false" ht="12.75" hidden="false" customHeight="false" outlineLevel="0" collapsed="false">
      <c r="D823" s="104"/>
    </row>
    <row r="824" customFormat="false" ht="12.75" hidden="false" customHeight="false" outlineLevel="0" collapsed="false">
      <c r="D824" s="104"/>
    </row>
    <row r="825" customFormat="false" ht="12.75" hidden="false" customHeight="false" outlineLevel="0" collapsed="false">
      <c r="D825" s="104"/>
    </row>
    <row r="826" customFormat="false" ht="12.75" hidden="false" customHeight="false" outlineLevel="0" collapsed="false">
      <c r="D826" s="104"/>
    </row>
    <row r="827" customFormat="false" ht="12.75" hidden="false" customHeight="false" outlineLevel="0" collapsed="false">
      <c r="D827" s="104"/>
    </row>
    <row r="828" customFormat="false" ht="12.75" hidden="false" customHeight="false" outlineLevel="0" collapsed="false">
      <c r="D828" s="104"/>
    </row>
    <row r="829" customFormat="false" ht="12.75" hidden="false" customHeight="false" outlineLevel="0" collapsed="false">
      <c r="D829" s="104"/>
    </row>
    <row r="830" customFormat="false" ht="12.75" hidden="false" customHeight="false" outlineLevel="0" collapsed="false">
      <c r="D830" s="104"/>
    </row>
    <row r="831" customFormat="false" ht="12.75" hidden="false" customHeight="false" outlineLevel="0" collapsed="false">
      <c r="D831" s="104"/>
    </row>
    <row r="832" customFormat="false" ht="12.75" hidden="false" customHeight="false" outlineLevel="0" collapsed="false">
      <c r="D832" s="104"/>
    </row>
    <row r="833" customFormat="false" ht="12.75" hidden="false" customHeight="false" outlineLevel="0" collapsed="false">
      <c r="D833" s="104"/>
    </row>
    <row r="834" customFormat="false" ht="12.75" hidden="false" customHeight="false" outlineLevel="0" collapsed="false">
      <c r="D834" s="104"/>
    </row>
    <row r="835" customFormat="false" ht="12.75" hidden="false" customHeight="false" outlineLevel="0" collapsed="false">
      <c r="D835" s="104"/>
    </row>
    <row r="836" customFormat="false" ht="12.75" hidden="false" customHeight="false" outlineLevel="0" collapsed="false">
      <c r="D836" s="104"/>
    </row>
    <row r="837" customFormat="false" ht="12.75" hidden="false" customHeight="false" outlineLevel="0" collapsed="false">
      <c r="D837" s="104"/>
    </row>
    <row r="838" customFormat="false" ht="12.75" hidden="false" customHeight="false" outlineLevel="0" collapsed="false">
      <c r="D838" s="104"/>
    </row>
    <row r="839" customFormat="false" ht="12.75" hidden="false" customHeight="false" outlineLevel="0" collapsed="false">
      <c r="D839" s="104"/>
    </row>
    <row r="840" customFormat="false" ht="12.75" hidden="false" customHeight="false" outlineLevel="0" collapsed="false">
      <c r="D840" s="104"/>
    </row>
    <row r="841" customFormat="false" ht="12.75" hidden="false" customHeight="false" outlineLevel="0" collapsed="false">
      <c r="D841" s="104"/>
    </row>
    <row r="842" customFormat="false" ht="12.75" hidden="false" customHeight="false" outlineLevel="0" collapsed="false">
      <c r="D842" s="104"/>
    </row>
    <row r="843" customFormat="false" ht="12.75" hidden="false" customHeight="false" outlineLevel="0" collapsed="false">
      <c r="D843" s="104"/>
    </row>
    <row r="844" customFormat="false" ht="12.75" hidden="false" customHeight="false" outlineLevel="0" collapsed="false">
      <c r="D844" s="104"/>
    </row>
    <row r="845" customFormat="false" ht="12.75" hidden="false" customHeight="false" outlineLevel="0" collapsed="false">
      <c r="D845" s="104"/>
    </row>
    <row r="846" customFormat="false" ht="12.75" hidden="false" customHeight="false" outlineLevel="0" collapsed="false">
      <c r="D846" s="104"/>
    </row>
    <row r="847" customFormat="false" ht="12.75" hidden="false" customHeight="false" outlineLevel="0" collapsed="false">
      <c r="D847" s="104"/>
    </row>
    <row r="848" customFormat="false" ht="12.75" hidden="false" customHeight="false" outlineLevel="0" collapsed="false">
      <c r="D848" s="104"/>
    </row>
    <row r="849" customFormat="false" ht="12.75" hidden="false" customHeight="false" outlineLevel="0" collapsed="false">
      <c r="D849" s="104"/>
    </row>
    <row r="850" customFormat="false" ht="12.75" hidden="false" customHeight="false" outlineLevel="0" collapsed="false">
      <c r="D850" s="104"/>
    </row>
    <row r="851" customFormat="false" ht="12.75" hidden="false" customHeight="false" outlineLevel="0" collapsed="false">
      <c r="D851" s="104"/>
    </row>
    <row r="852" customFormat="false" ht="12.75" hidden="false" customHeight="false" outlineLevel="0" collapsed="false">
      <c r="D852" s="104"/>
    </row>
    <row r="853" customFormat="false" ht="12.75" hidden="false" customHeight="false" outlineLevel="0" collapsed="false">
      <c r="D853" s="104"/>
    </row>
    <row r="854" customFormat="false" ht="12.75" hidden="false" customHeight="false" outlineLevel="0" collapsed="false">
      <c r="D854" s="104"/>
    </row>
    <row r="855" customFormat="false" ht="12.75" hidden="false" customHeight="false" outlineLevel="0" collapsed="false">
      <c r="D855" s="104"/>
    </row>
    <row r="856" customFormat="false" ht="12.75" hidden="false" customHeight="false" outlineLevel="0" collapsed="false">
      <c r="D856" s="104"/>
    </row>
    <row r="857" customFormat="false" ht="12.75" hidden="false" customHeight="false" outlineLevel="0" collapsed="false">
      <c r="D857" s="104"/>
    </row>
    <row r="858" customFormat="false" ht="12.75" hidden="false" customHeight="false" outlineLevel="0" collapsed="false">
      <c r="D858" s="104"/>
    </row>
    <row r="859" customFormat="false" ht="12.75" hidden="false" customHeight="false" outlineLevel="0" collapsed="false">
      <c r="D859" s="104"/>
    </row>
    <row r="860" customFormat="false" ht="12.75" hidden="false" customHeight="false" outlineLevel="0" collapsed="false">
      <c r="D860" s="104"/>
    </row>
    <row r="861" customFormat="false" ht="12.75" hidden="false" customHeight="false" outlineLevel="0" collapsed="false">
      <c r="D861" s="104"/>
    </row>
    <row r="862" customFormat="false" ht="12.75" hidden="false" customHeight="false" outlineLevel="0" collapsed="false">
      <c r="D862" s="104"/>
    </row>
    <row r="863" customFormat="false" ht="12.75" hidden="false" customHeight="false" outlineLevel="0" collapsed="false">
      <c r="D863" s="104"/>
    </row>
    <row r="864" customFormat="false" ht="12.75" hidden="false" customHeight="false" outlineLevel="0" collapsed="false">
      <c r="D864" s="104"/>
    </row>
    <row r="865" customFormat="false" ht="12.75" hidden="false" customHeight="false" outlineLevel="0" collapsed="false">
      <c r="D865" s="104"/>
    </row>
    <row r="866" customFormat="false" ht="12.75" hidden="false" customHeight="false" outlineLevel="0" collapsed="false">
      <c r="D866" s="104"/>
    </row>
    <row r="867" customFormat="false" ht="12.75" hidden="false" customHeight="false" outlineLevel="0" collapsed="false">
      <c r="D867" s="104"/>
    </row>
    <row r="868" customFormat="false" ht="12.75" hidden="false" customHeight="false" outlineLevel="0" collapsed="false">
      <c r="D868" s="104"/>
    </row>
    <row r="869" customFormat="false" ht="12.75" hidden="false" customHeight="false" outlineLevel="0" collapsed="false">
      <c r="D869" s="104"/>
    </row>
    <row r="870" customFormat="false" ht="12.75" hidden="false" customHeight="false" outlineLevel="0" collapsed="false">
      <c r="D870" s="104"/>
    </row>
    <row r="871" customFormat="false" ht="12.75" hidden="false" customHeight="false" outlineLevel="0" collapsed="false">
      <c r="D871" s="104"/>
    </row>
    <row r="872" customFormat="false" ht="12.75" hidden="false" customHeight="false" outlineLevel="0" collapsed="false">
      <c r="D872" s="104"/>
    </row>
    <row r="873" customFormat="false" ht="12.75" hidden="false" customHeight="false" outlineLevel="0" collapsed="false">
      <c r="D873" s="104"/>
    </row>
    <row r="874" customFormat="false" ht="12.75" hidden="false" customHeight="false" outlineLevel="0" collapsed="false">
      <c r="D874" s="104"/>
    </row>
    <row r="875" customFormat="false" ht="12.75" hidden="false" customHeight="false" outlineLevel="0" collapsed="false">
      <c r="D875" s="104"/>
    </row>
    <row r="876" customFormat="false" ht="12.75" hidden="false" customHeight="false" outlineLevel="0" collapsed="false">
      <c r="D876" s="104"/>
    </row>
    <row r="877" customFormat="false" ht="12.75" hidden="false" customHeight="false" outlineLevel="0" collapsed="false">
      <c r="D877" s="104"/>
    </row>
    <row r="878" customFormat="false" ht="12.75" hidden="false" customHeight="false" outlineLevel="0" collapsed="false">
      <c r="D878" s="104"/>
    </row>
    <row r="879" customFormat="false" ht="12.75" hidden="false" customHeight="false" outlineLevel="0" collapsed="false">
      <c r="D879" s="104"/>
    </row>
    <row r="880" customFormat="false" ht="12.75" hidden="false" customHeight="false" outlineLevel="0" collapsed="false">
      <c r="D880" s="104"/>
    </row>
    <row r="881" customFormat="false" ht="12.75" hidden="false" customHeight="false" outlineLevel="0" collapsed="false">
      <c r="D881" s="104"/>
    </row>
    <row r="882" customFormat="false" ht="12.75" hidden="false" customHeight="false" outlineLevel="0" collapsed="false">
      <c r="D882" s="104"/>
    </row>
    <row r="883" customFormat="false" ht="12.75" hidden="false" customHeight="false" outlineLevel="0" collapsed="false">
      <c r="D883" s="104"/>
    </row>
    <row r="884" customFormat="false" ht="12.75" hidden="false" customHeight="false" outlineLevel="0" collapsed="false">
      <c r="D884" s="104"/>
    </row>
    <row r="885" customFormat="false" ht="12.75" hidden="false" customHeight="false" outlineLevel="0" collapsed="false">
      <c r="D885" s="104"/>
    </row>
    <row r="886" customFormat="false" ht="12.75" hidden="false" customHeight="false" outlineLevel="0" collapsed="false">
      <c r="D886" s="104"/>
    </row>
    <row r="887" customFormat="false" ht="12.75" hidden="false" customHeight="false" outlineLevel="0" collapsed="false">
      <c r="D887" s="104"/>
    </row>
    <row r="888" customFormat="false" ht="12.75" hidden="false" customHeight="false" outlineLevel="0" collapsed="false">
      <c r="D888" s="104"/>
    </row>
    <row r="889" customFormat="false" ht="12.75" hidden="false" customHeight="false" outlineLevel="0" collapsed="false">
      <c r="D889" s="104"/>
    </row>
    <row r="890" customFormat="false" ht="12.75" hidden="false" customHeight="false" outlineLevel="0" collapsed="false">
      <c r="D890" s="104"/>
    </row>
    <row r="891" customFormat="false" ht="12.75" hidden="false" customHeight="false" outlineLevel="0" collapsed="false">
      <c r="D891" s="104"/>
    </row>
    <row r="892" customFormat="false" ht="12.75" hidden="false" customHeight="false" outlineLevel="0" collapsed="false">
      <c r="D892" s="104"/>
    </row>
    <row r="893" customFormat="false" ht="12.75" hidden="false" customHeight="false" outlineLevel="0" collapsed="false">
      <c r="D893" s="104"/>
    </row>
    <row r="894" customFormat="false" ht="12.75" hidden="false" customHeight="false" outlineLevel="0" collapsed="false">
      <c r="D894" s="104"/>
    </row>
    <row r="895" customFormat="false" ht="12.75" hidden="false" customHeight="false" outlineLevel="0" collapsed="false">
      <c r="D895" s="104"/>
    </row>
    <row r="896" customFormat="false" ht="12.75" hidden="false" customHeight="false" outlineLevel="0" collapsed="false">
      <c r="D896" s="104"/>
    </row>
    <row r="897" customFormat="false" ht="12.75" hidden="false" customHeight="false" outlineLevel="0" collapsed="false">
      <c r="D897" s="104"/>
    </row>
    <row r="898" customFormat="false" ht="12.75" hidden="false" customHeight="false" outlineLevel="0" collapsed="false">
      <c r="D898" s="104"/>
    </row>
    <row r="899" customFormat="false" ht="12.75" hidden="false" customHeight="false" outlineLevel="0" collapsed="false">
      <c r="D899" s="104"/>
    </row>
    <row r="900" customFormat="false" ht="12.75" hidden="false" customHeight="false" outlineLevel="0" collapsed="false">
      <c r="D900" s="104"/>
    </row>
    <row r="901" customFormat="false" ht="12.75" hidden="false" customHeight="false" outlineLevel="0" collapsed="false">
      <c r="D901" s="104"/>
    </row>
    <row r="902" customFormat="false" ht="12.75" hidden="false" customHeight="false" outlineLevel="0" collapsed="false">
      <c r="D902" s="104"/>
    </row>
    <row r="903" customFormat="false" ht="12.75" hidden="false" customHeight="false" outlineLevel="0" collapsed="false">
      <c r="D903" s="104"/>
    </row>
    <row r="904" customFormat="false" ht="12.75" hidden="false" customHeight="false" outlineLevel="0" collapsed="false">
      <c r="D904" s="104"/>
    </row>
    <row r="905" customFormat="false" ht="12.75" hidden="false" customHeight="false" outlineLevel="0" collapsed="false">
      <c r="D905" s="104"/>
    </row>
    <row r="906" customFormat="false" ht="12.75" hidden="false" customHeight="false" outlineLevel="0" collapsed="false">
      <c r="D906" s="104"/>
    </row>
    <row r="907" customFormat="false" ht="12.75" hidden="false" customHeight="false" outlineLevel="0" collapsed="false">
      <c r="D907" s="104"/>
    </row>
    <row r="908" customFormat="false" ht="12.75" hidden="false" customHeight="false" outlineLevel="0" collapsed="false">
      <c r="D908" s="104"/>
    </row>
    <row r="909" customFormat="false" ht="12.75" hidden="false" customHeight="false" outlineLevel="0" collapsed="false">
      <c r="D909" s="104"/>
    </row>
    <row r="910" customFormat="false" ht="12.75" hidden="false" customHeight="false" outlineLevel="0" collapsed="false">
      <c r="D910" s="104"/>
    </row>
    <row r="911" customFormat="false" ht="12.75" hidden="false" customHeight="false" outlineLevel="0" collapsed="false">
      <c r="D911" s="104"/>
    </row>
    <row r="912" customFormat="false" ht="12.75" hidden="false" customHeight="false" outlineLevel="0" collapsed="false">
      <c r="D912" s="104"/>
    </row>
    <row r="913" customFormat="false" ht="12.75" hidden="false" customHeight="false" outlineLevel="0" collapsed="false">
      <c r="D913" s="104"/>
    </row>
    <row r="914" customFormat="false" ht="12.75" hidden="false" customHeight="false" outlineLevel="0" collapsed="false">
      <c r="D914" s="104"/>
    </row>
    <row r="915" customFormat="false" ht="12.75" hidden="false" customHeight="false" outlineLevel="0" collapsed="false">
      <c r="D915" s="104"/>
    </row>
    <row r="916" customFormat="false" ht="12.75" hidden="false" customHeight="false" outlineLevel="0" collapsed="false">
      <c r="D916" s="104"/>
    </row>
    <row r="917" customFormat="false" ht="12.75" hidden="false" customHeight="false" outlineLevel="0" collapsed="false">
      <c r="D917" s="104"/>
    </row>
    <row r="918" customFormat="false" ht="12.75" hidden="false" customHeight="false" outlineLevel="0" collapsed="false">
      <c r="D918" s="104"/>
    </row>
    <row r="919" customFormat="false" ht="12.75" hidden="false" customHeight="false" outlineLevel="0" collapsed="false">
      <c r="D919" s="104"/>
    </row>
    <row r="920" customFormat="false" ht="12.75" hidden="false" customHeight="false" outlineLevel="0" collapsed="false">
      <c r="D920" s="104"/>
    </row>
    <row r="921" customFormat="false" ht="12.75" hidden="false" customHeight="false" outlineLevel="0" collapsed="false">
      <c r="D921" s="104"/>
    </row>
    <row r="922" customFormat="false" ht="12.75" hidden="false" customHeight="false" outlineLevel="0" collapsed="false">
      <c r="D922" s="104"/>
    </row>
    <row r="923" customFormat="false" ht="12.75" hidden="false" customHeight="false" outlineLevel="0" collapsed="false">
      <c r="D923" s="104"/>
    </row>
    <row r="924" customFormat="false" ht="12.75" hidden="false" customHeight="false" outlineLevel="0" collapsed="false">
      <c r="D924" s="104"/>
    </row>
    <row r="925" customFormat="false" ht="12.75" hidden="false" customHeight="false" outlineLevel="0" collapsed="false">
      <c r="D925" s="104"/>
    </row>
    <row r="926" customFormat="false" ht="12.75" hidden="false" customHeight="false" outlineLevel="0" collapsed="false">
      <c r="D926" s="104"/>
    </row>
    <row r="927" customFormat="false" ht="12.75" hidden="false" customHeight="false" outlineLevel="0" collapsed="false">
      <c r="D927" s="104"/>
    </row>
    <row r="928" customFormat="false" ht="12.75" hidden="false" customHeight="false" outlineLevel="0" collapsed="false">
      <c r="D928" s="104"/>
    </row>
    <row r="929" customFormat="false" ht="12.75" hidden="false" customHeight="false" outlineLevel="0" collapsed="false">
      <c r="D929" s="104"/>
    </row>
    <row r="930" customFormat="false" ht="12.75" hidden="false" customHeight="false" outlineLevel="0" collapsed="false">
      <c r="D930" s="104"/>
    </row>
    <row r="931" customFormat="false" ht="12.75" hidden="false" customHeight="false" outlineLevel="0" collapsed="false">
      <c r="D931" s="104"/>
    </row>
    <row r="932" customFormat="false" ht="12.75" hidden="false" customHeight="false" outlineLevel="0" collapsed="false">
      <c r="D932" s="104"/>
    </row>
    <row r="933" customFormat="false" ht="12.75" hidden="false" customHeight="false" outlineLevel="0" collapsed="false">
      <c r="D933" s="104"/>
    </row>
    <row r="934" customFormat="false" ht="12.75" hidden="false" customHeight="false" outlineLevel="0" collapsed="false">
      <c r="D934" s="104"/>
    </row>
    <row r="935" customFormat="false" ht="12.75" hidden="false" customHeight="false" outlineLevel="0" collapsed="false">
      <c r="D935" s="104"/>
    </row>
    <row r="936" customFormat="false" ht="12.75" hidden="false" customHeight="false" outlineLevel="0" collapsed="false">
      <c r="D936" s="104"/>
    </row>
    <row r="937" customFormat="false" ht="12.75" hidden="false" customHeight="false" outlineLevel="0" collapsed="false">
      <c r="D937" s="104"/>
    </row>
    <row r="938" customFormat="false" ht="12.75" hidden="false" customHeight="false" outlineLevel="0" collapsed="false">
      <c r="D938" s="104"/>
    </row>
    <row r="939" customFormat="false" ht="12.75" hidden="false" customHeight="false" outlineLevel="0" collapsed="false">
      <c r="D939" s="104"/>
    </row>
    <row r="940" customFormat="false" ht="12.75" hidden="false" customHeight="false" outlineLevel="0" collapsed="false">
      <c r="D940" s="104"/>
    </row>
    <row r="941" customFormat="false" ht="12.75" hidden="false" customHeight="false" outlineLevel="0" collapsed="false">
      <c r="D941" s="104"/>
    </row>
    <row r="942" customFormat="false" ht="12.75" hidden="false" customHeight="false" outlineLevel="0" collapsed="false">
      <c r="D942" s="104"/>
    </row>
    <row r="943" customFormat="false" ht="12.75" hidden="false" customHeight="false" outlineLevel="0" collapsed="false">
      <c r="D943" s="104"/>
    </row>
    <row r="944" customFormat="false" ht="12.75" hidden="false" customHeight="false" outlineLevel="0" collapsed="false">
      <c r="D944" s="104"/>
    </row>
    <row r="945" customFormat="false" ht="12.75" hidden="false" customHeight="false" outlineLevel="0" collapsed="false">
      <c r="D945" s="104"/>
    </row>
    <row r="946" customFormat="false" ht="12.75" hidden="false" customHeight="false" outlineLevel="0" collapsed="false">
      <c r="D946" s="104"/>
    </row>
    <row r="947" customFormat="false" ht="12.75" hidden="false" customHeight="false" outlineLevel="0" collapsed="false">
      <c r="D947" s="104"/>
    </row>
    <row r="948" customFormat="false" ht="12.75" hidden="false" customHeight="false" outlineLevel="0" collapsed="false">
      <c r="D948" s="104"/>
    </row>
    <row r="949" customFormat="false" ht="12.75" hidden="false" customHeight="false" outlineLevel="0" collapsed="false">
      <c r="D949" s="104"/>
    </row>
    <row r="950" customFormat="false" ht="12.75" hidden="false" customHeight="false" outlineLevel="0" collapsed="false">
      <c r="D950" s="104"/>
    </row>
    <row r="951" customFormat="false" ht="12.75" hidden="false" customHeight="false" outlineLevel="0" collapsed="false">
      <c r="D951" s="104"/>
    </row>
    <row r="952" customFormat="false" ht="12.75" hidden="false" customHeight="false" outlineLevel="0" collapsed="false">
      <c r="D952" s="104"/>
    </row>
    <row r="953" customFormat="false" ht="12.75" hidden="false" customHeight="false" outlineLevel="0" collapsed="false">
      <c r="D953" s="104"/>
    </row>
    <row r="954" customFormat="false" ht="12.75" hidden="false" customHeight="false" outlineLevel="0" collapsed="false">
      <c r="D954" s="104"/>
    </row>
    <row r="955" customFormat="false" ht="12.75" hidden="false" customHeight="false" outlineLevel="0" collapsed="false">
      <c r="D955" s="104"/>
    </row>
    <row r="956" customFormat="false" ht="12.75" hidden="false" customHeight="false" outlineLevel="0" collapsed="false">
      <c r="D956" s="104"/>
    </row>
    <row r="957" customFormat="false" ht="12.75" hidden="false" customHeight="false" outlineLevel="0" collapsed="false">
      <c r="D957" s="104"/>
    </row>
    <row r="958" customFormat="false" ht="12.75" hidden="false" customHeight="false" outlineLevel="0" collapsed="false">
      <c r="D958" s="104"/>
    </row>
    <row r="959" customFormat="false" ht="12.75" hidden="false" customHeight="false" outlineLevel="0" collapsed="false">
      <c r="D959" s="104"/>
    </row>
    <row r="960" customFormat="false" ht="12.75" hidden="false" customHeight="false" outlineLevel="0" collapsed="false">
      <c r="D960" s="104"/>
    </row>
    <row r="961" customFormat="false" ht="12.75" hidden="false" customHeight="false" outlineLevel="0" collapsed="false">
      <c r="D961" s="104"/>
    </row>
    <row r="962" customFormat="false" ht="12.75" hidden="false" customHeight="false" outlineLevel="0" collapsed="false">
      <c r="D962" s="104"/>
    </row>
    <row r="963" customFormat="false" ht="12.75" hidden="false" customHeight="false" outlineLevel="0" collapsed="false">
      <c r="D963" s="104"/>
    </row>
    <row r="964" customFormat="false" ht="12.75" hidden="false" customHeight="false" outlineLevel="0" collapsed="false">
      <c r="D964" s="104"/>
    </row>
    <row r="965" customFormat="false" ht="12.75" hidden="false" customHeight="false" outlineLevel="0" collapsed="false">
      <c r="D965" s="104"/>
    </row>
    <row r="966" customFormat="false" ht="12.75" hidden="false" customHeight="false" outlineLevel="0" collapsed="false">
      <c r="D966" s="104"/>
    </row>
    <row r="967" customFormat="false" ht="12.75" hidden="false" customHeight="false" outlineLevel="0" collapsed="false">
      <c r="D967" s="104"/>
    </row>
    <row r="968" customFormat="false" ht="12.75" hidden="false" customHeight="false" outlineLevel="0" collapsed="false">
      <c r="D968" s="104"/>
    </row>
    <row r="969" customFormat="false" ht="12.75" hidden="false" customHeight="false" outlineLevel="0" collapsed="false">
      <c r="D969" s="104"/>
    </row>
    <row r="970" customFormat="false" ht="12.75" hidden="false" customHeight="false" outlineLevel="0" collapsed="false">
      <c r="D970" s="104"/>
    </row>
    <row r="971" customFormat="false" ht="12.75" hidden="false" customHeight="false" outlineLevel="0" collapsed="false">
      <c r="D971" s="104"/>
    </row>
    <row r="972" customFormat="false" ht="12.75" hidden="false" customHeight="false" outlineLevel="0" collapsed="false">
      <c r="D972" s="104"/>
    </row>
    <row r="973" customFormat="false" ht="12.75" hidden="false" customHeight="false" outlineLevel="0" collapsed="false">
      <c r="D973" s="104"/>
    </row>
    <row r="974" customFormat="false" ht="12.75" hidden="false" customHeight="false" outlineLevel="0" collapsed="false">
      <c r="D974" s="104"/>
    </row>
    <row r="975" customFormat="false" ht="12.75" hidden="false" customHeight="false" outlineLevel="0" collapsed="false">
      <c r="D975" s="104"/>
    </row>
    <row r="976" customFormat="false" ht="12.75" hidden="false" customHeight="false" outlineLevel="0" collapsed="false">
      <c r="D976" s="104"/>
    </row>
    <row r="977" customFormat="false" ht="12.75" hidden="false" customHeight="false" outlineLevel="0" collapsed="false">
      <c r="D977" s="104"/>
    </row>
    <row r="978" customFormat="false" ht="12.75" hidden="false" customHeight="false" outlineLevel="0" collapsed="false">
      <c r="D978" s="104"/>
    </row>
    <row r="979" customFormat="false" ht="12.75" hidden="false" customHeight="false" outlineLevel="0" collapsed="false">
      <c r="D979" s="104"/>
    </row>
    <row r="980" customFormat="false" ht="12.75" hidden="false" customHeight="false" outlineLevel="0" collapsed="false">
      <c r="D980" s="104"/>
    </row>
    <row r="981" customFormat="false" ht="12.75" hidden="false" customHeight="false" outlineLevel="0" collapsed="false">
      <c r="D981" s="104"/>
    </row>
    <row r="982" customFormat="false" ht="12.75" hidden="false" customHeight="false" outlineLevel="0" collapsed="false">
      <c r="D982" s="104"/>
    </row>
    <row r="983" customFormat="false" ht="12.75" hidden="false" customHeight="false" outlineLevel="0" collapsed="false">
      <c r="D983" s="104"/>
    </row>
    <row r="984" customFormat="false" ht="12.75" hidden="false" customHeight="false" outlineLevel="0" collapsed="false">
      <c r="D984" s="104"/>
    </row>
    <row r="985" customFormat="false" ht="12.75" hidden="false" customHeight="false" outlineLevel="0" collapsed="false">
      <c r="D985" s="104"/>
    </row>
    <row r="986" customFormat="false" ht="12.75" hidden="false" customHeight="false" outlineLevel="0" collapsed="false">
      <c r="D986" s="104"/>
    </row>
    <row r="987" customFormat="false" ht="12.75" hidden="false" customHeight="false" outlineLevel="0" collapsed="false">
      <c r="D987" s="104"/>
    </row>
    <row r="988" customFormat="false" ht="12.75" hidden="false" customHeight="false" outlineLevel="0" collapsed="false">
      <c r="D988" s="104"/>
    </row>
    <row r="989" customFormat="false" ht="12.75" hidden="false" customHeight="false" outlineLevel="0" collapsed="false">
      <c r="D989" s="104"/>
    </row>
    <row r="990" customFormat="false" ht="12.75" hidden="false" customHeight="false" outlineLevel="0" collapsed="false">
      <c r="D990" s="104"/>
    </row>
    <row r="991" customFormat="false" ht="12.75" hidden="false" customHeight="false" outlineLevel="0" collapsed="false">
      <c r="D991" s="104"/>
    </row>
    <row r="992" customFormat="false" ht="12.75" hidden="false" customHeight="false" outlineLevel="0" collapsed="false">
      <c r="D992" s="104"/>
    </row>
    <row r="993" customFormat="false" ht="12.75" hidden="false" customHeight="false" outlineLevel="0" collapsed="false">
      <c r="D993" s="104"/>
    </row>
    <row r="994" customFormat="false" ht="12.75" hidden="false" customHeight="false" outlineLevel="0" collapsed="false">
      <c r="D994" s="104"/>
    </row>
    <row r="995" customFormat="false" ht="12.75" hidden="false" customHeight="false" outlineLevel="0" collapsed="false">
      <c r="D995" s="104"/>
    </row>
    <row r="996" customFormat="false" ht="12.75" hidden="false" customHeight="false" outlineLevel="0" collapsed="false">
      <c r="D996" s="104"/>
    </row>
    <row r="997" customFormat="false" ht="12.75" hidden="false" customHeight="false" outlineLevel="0" collapsed="false">
      <c r="D997" s="104"/>
    </row>
    <row r="998" customFormat="false" ht="12.75" hidden="false" customHeight="false" outlineLevel="0" collapsed="false">
      <c r="D998" s="104"/>
    </row>
    <row r="999" customFormat="false" ht="12.75" hidden="false" customHeight="false" outlineLevel="0" collapsed="false">
      <c r="D999" s="104"/>
    </row>
    <row r="1000" customFormat="false" ht="12.75" hidden="false" customHeight="false" outlineLevel="0" collapsed="false">
      <c r="D1000" s="104"/>
    </row>
    <row r="1001" customFormat="false" ht="12.75" hidden="false" customHeight="false" outlineLevel="0" collapsed="false">
      <c r="D1001" s="104"/>
    </row>
    <row r="1002" customFormat="false" ht="12.75" hidden="false" customHeight="false" outlineLevel="0" collapsed="false">
      <c r="D1002" s="104"/>
    </row>
    <row r="1003" customFormat="false" ht="12.75" hidden="false" customHeight="false" outlineLevel="0" collapsed="false">
      <c r="D1003" s="104"/>
    </row>
    <row r="1004" customFormat="false" ht="12.75" hidden="false" customHeight="false" outlineLevel="0" collapsed="false">
      <c r="D1004" s="104"/>
    </row>
    <row r="1005" customFormat="false" ht="12.75" hidden="false" customHeight="false" outlineLevel="0" collapsed="false">
      <c r="D1005" s="104"/>
    </row>
    <row r="1006" customFormat="false" ht="12.75" hidden="false" customHeight="false" outlineLevel="0" collapsed="false">
      <c r="D1006" s="104"/>
    </row>
    <row r="1007" customFormat="false" ht="12.75" hidden="false" customHeight="false" outlineLevel="0" collapsed="false">
      <c r="D1007" s="104"/>
    </row>
    <row r="1008" customFormat="false" ht="12.75" hidden="false" customHeight="false" outlineLevel="0" collapsed="false">
      <c r="D1008" s="104"/>
    </row>
    <row r="1009" customFormat="false" ht="12.75" hidden="false" customHeight="false" outlineLevel="0" collapsed="false">
      <c r="D1009" s="104"/>
    </row>
    <row r="1010" customFormat="false" ht="12.75" hidden="false" customHeight="false" outlineLevel="0" collapsed="false">
      <c r="D1010" s="104"/>
    </row>
    <row r="1011" customFormat="false" ht="12.75" hidden="false" customHeight="false" outlineLevel="0" collapsed="false">
      <c r="D1011" s="104"/>
    </row>
    <row r="1012" customFormat="false" ht="12.75" hidden="false" customHeight="false" outlineLevel="0" collapsed="false">
      <c r="D1012" s="104"/>
    </row>
    <row r="1013" customFormat="false" ht="12.75" hidden="false" customHeight="false" outlineLevel="0" collapsed="false">
      <c r="D1013" s="104"/>
    </row>
    <row r="1014" customFormat="false" ht="12.75" hidden="false" customHeight="false" outlineLevel="0" collapsed="false">
      <c r="D1014" s="104"/>
    </row>
    <row r="1015" customFormat="false" ht="12.75" hidden="false" customHeight="false" outlineLevel="0" collapsed="false">
      <c r="D1015" s="104"/>
    </row>
    <row r="1016" customFormat="false" ht="12.75" hidden="false" customHeight="false" outlineLevel="0" collapsed="false">
      <c r="D1016" s="104"/>
    </row>
    <row r="1017" customFormat="false" ht="12.75" hidden="false" customHeight="false" outlineLevel="0" collapsed="false">
      <c r="D1017" s="104"/>
    </row>
    <row r="1018" customFormat="false" ht="12.75" hidden="false" customHeight="false" outlineLevel="0" collapsed="false">
      <c r="D1018" s="104"/>
    </row>
    <row r="1019" customFormat="false" ht="12.75" hidden="false" customHeight="false" outlineLevel="0" collapsed="false">
      <c r="D1019" s="104"/>
    </row>
    <row r="1020" customFormat="false" ht="12.75" hidden="false" customHeight="false" outlineLevel="0" collapsed="false">
      <c r="D1020" s="104"/>
    </row>
    <row r="1021" customFormat="false" ht="12.75" hidden="false" customHeight="false" outlineLevel="0" collapsed="false">
      <c r="D1021" s="104"/>
    </row>
    <row r="1022" customFormat="false" ht="12.75" hidden="false" customHeight="false" outlineLevel="0" collapsed="false">
      <c r="D1022" s="104"/>
    </row>
    <row r="1023" customFormat="false" ht="12.75" hidden="false" customHeight="false" outlineLevel="0" collapsed="false">
      <c r="D1023" s="104"/>
    </row>
    <row r="1024" customFormat="false" ht="12.75" hidden="false" customHeight="false" outlineLevel="0" collapsed="false">
      <c r="D1024" s="104"/>
    </row>
    <row r="1025" customFormat="false" ht="12.75" hidden="false" customHeight="false" outlineLevel="0" collapsed="false">
      <c r="D1025" s="104"/>
    </row>
    <row r="1026" customFormat="false" ht="12.75" hidden="false" customHeight="false" outlineLevel="0" collapsed="false">
      <c r="D1026" s="104"/>
    </row>
    <row r="1027" customFormat="false" ht="12.75" hidden="false" customHeight="false" outlineLevel="0" collapsed="false">
      <c r="D1027" s="104"/>
    </row>
    <row r="1028" customFormat="false" ht="12.75" hidden="false" customHeight="false" outlineLevel="0" collapsed="false">
      <c r="D1028" s="104"/>
    </row>
    <row r="1029" customFormat="false" ht="12.75" hidden="false" customHeight="false" outlineLevel="0" collapsed="false">
      <c r="D1029" s="104"/>
    </row>
    <row r="1030" customFormat="false" ht="12.75" hidden="false" customHeight="false" outlineLevel="0" collapsed="false">
      <c r="D1030" s="104"/>
    </row>
    <row r="1031" customFormat="false" ht="12.75" hidden="false" customHeight="false" outlineLevel="0" collapsed="false">
      <c r="D1031" s="104"/>
    </row>
    <row r="1032" customFormat="false" ht="12.75" hidden="false" customHeight="false" outlineLevel="0" collapsed="false">
      <c r="D1032" s="104"/>
    </row>
    <row r="1033" customFormat="false" ht="12.75" hidden="false" customHeight="false" outlineLevel="0" collapsed="false">
      <c r="D1033" s="104"/>
    </row>
    <row r="1034" customFormat="false" ht="12.75" hidden="false" customHeight="false" outlineLevel="0" collapsed="false">
      <c r="D1034" s="104"/>
    </row>
    <row r="1035" customFormat="false" ht="12.75" hidden="false" customHeight="false" outlineLevel="0" collapsed="false">
      <c r="D1035" s="104"/>
    </row>
    <row r="1036" customFormat="false" ht="12.75" hidden="false" customHeight="false" outlineLevel="0" collapsed="false">
      <c r="D1036" s="104"/>
    </row>
    <row r="1037" customFormat="false" ht="12.75" hidden="false" customHeight="false" outlineLevel="0" collapsed="false">
      <c r="D1037" s="104"/>
    </row>
    <row r="1038" customFormat="false" ht="12.75" hidden="false" customHeight="false" outlineLevel="0" collapsed="false">
      <c r="D1038" s="104"/>
    </row>
    <row r="1039" customFormat="false" ht="12.75" hidden="false" customHeight="false" outlineLevel="0" collapsed="false">
      <c r="D1039" s="104"/>
    </row>
    <row r="1040" customFormat="false" ht="12.75" hidden="false" customHeight="false" outlineLevel="0" collapsed="false">
      <c r="D1040" s="104"/>
    </row>
    <row r="1041" customFormat="false" ht="12.75" hidden="false" customHeight="false" outlineLevel="0" collapsed="false">
      <c r="D1041" s="104"/>
    </row>
    <row r="1042" customFormat="false" ht="12.75" hidden="false" customHeight="false" outlineLevel="0" collapsed="false">
      <c r="D1042" s="104"/>
    </row>
    <row r="1043" customFormat="false" ht="12.75" hidden="false" customHeight="false" outlineLevel="0" collapsed="false">
      <c r="D1043" s="104"/>
    </row>
    <row r="1044" customFormat="false" ht="12.75" hidden="false" customHeight="false" outlineLevel="0" collapsed="false">
      <c r="D1044" s="104"/>
    </row>
    <row r="1045" customFormat="false" ht="12.75" hidden="false" customHeight="false" outlineLevel="0" collapsed="false">
      <c r="D1045" s="104"/>
    </row>
    <row r="1046" customFormat="false" ht="12.75" hidden="false" customHeight="false" outlineLevel="0" collapsed="false">
      <c r="D1046" s="104"/>
    </row>
    <row r="1047" customFormat="false" ht="12.75" hidden="false" customHeight="false" outlineLevel="0" collapsed="false">
      <c r="D1047" s="104"/>
    </row>
    <row r="1048" customFormat="false" ht="12.75" hidden="false" customHeight="false" outlineLevel="0" collapsed="false">
      <c r="D1048" s="104"/>
    </row>
    <row r="1049" customFormat="false" ht="12.75" hidden="false" customHeight="false" outlineLevel="0" collapsed="false">
      <c r="D1049" s="104"/>
    </row>
    <row r="1050" customFormat="false" ht="12.75" hidden="false" customHeight="false" outlineLevel="0" collapsed="false">
      <c r="D1050" s="104"/>
    </row>
    <row r="1051" customFormat="false" ht="12.75" hidden="false" customHeight="false" outlineLevel="0" collapsed="false">
      <c r="D1051" s="104"/>
    </row>
    <row r="1052" customFormat="false" ht="12.75" hidden="false" customHeight="false" outlineLevel="0" collapsed="false">
      <c r="D1052" s="104"/>
    </row>
    <row r="1053" customFormat="false" ht="12.75" hidden="false" customHeight="false" outlineLevel="0" collapsed="false">
      <c r="D1053" s="104"/>
    </row>
    <row r="1054" customFormat="false" ht="12.75" hidden="false" customHeight="false" outlineLevel="0" collapsed="false">
      <c r="D1054" s="104"/>
    </row>
    <row r="1055" customFormat="false" ht="12.75" hidden="false" customHeight="false" outlineLevel="0" collapsed="false">
      <c r="D1055" s="104"/>
    </row>
    <row r="1056" customFormat="false" ht="12.75" hidden="false" customHeight="false" outlineLevel="0" collapsed="false">
      <c r="D1056" s="104"/>
    </row>
    <row r="1057" customFormat="false" ht="12.75" hidden="false" customHeight="false" outlineLevel="0" collapsed="false">
      <c r="D1057" s="104"/>
    </row>
    <row r="1058" customFormat="false" ht="12.75" hidden="false" customHeight="false" outlineLevel="0" collapsed="false">
      <c r="D1058" s="104"/>
    </row>
    <row r="1059" customFormat="false" ht="12.75" hidden="false" customHeight="false" outlineLevel="0" collapsed="false">
      <c r="D1059" s="104"/>
    </row>
    <row r="1060" customFormat="false" ht="12.75" hidden="false" customHeight="false" outlineLevel="0" collapsed="false">
      <c r="D1060" s="104"/>
    </row>
    <row r="1061" customFormat="false" ht="12.75" hidden="false" customHeight="false" outlineLevel="0" collapsed="false">
      <c r="D1061" s="104"/>
    </row>
    <row r="1062" customFormat="false" ht="12.75" hidden="false" customHeight="false" outlineLevel="0" collapsed="false">
      <c r="D1062" s="104"/>
    </row>
    <row r="1063" customFormat="false" ht="12.75" hidden="false" customHeight="false" outlineLevel="0" collapsed="false">
      <c r="D1063" s="104"/>
    </row>
    <row r="1064" customFormat="false" ht="12.75" hidden="false" customHeight="false" outlineLevel="0" collapsed="false">
      <c r="D1064" s="104"/>
    </row>
    <row r="1065" customFormat="false" ht="12.75" hidden="false" customHeight="false" outlineLevel="0" collapsed="false">
      <c r="D1065" s="104"/>
    </row>
    <row r="1066" customFormat="false" ht="12.75" hidden="false" customHeight="false" outlineLevel="0" collapsed="false">
      <c r="D1066" s="104"/>
    </row>
    <row r="1067" customFormat="false" ht="12.75" hidden="false" customHeight="false" outlineLevel="0" collapsed="false">
      <c r="D1067" s="104"/>
    </row>
    <row r="1068" customFormat="false" ht="12.75" hidden="false" customHeight="false" outlineLevel="0" collapsed="false">
      <c r="D1068" s="104"/>
    </row>
    <row r="1069" customFormat="false" ht="12.75" hidden="false" customHeight="false" outlineLevel="0" collapsed="false">
      <c r="D1069" s="104"/>
    </row>
    <row r="1070" customFormat="false" ht="12.75" hidden="false" customHeight="false" outlineLevel="0" collapsed="false">
      <c r="D1070" s="104"/>
    </row>
    <row r="1071" customFormat="false" ht="12.75" hidden="false" customHeight="false" outlineLevel="0" collapsed="false">
      <c r="D1071" s="104"/>
    </row>
    <row r="1072" customFormat="false" ht="12.75" hidden="false" customHeight="false" outlineLevel="0" collapsed="false">
      <c r="D1072" s="104"/>
    </row>
    <row r="1073" customFormat="false" ht="12.75" hidden="false" customHeight="false" outlineLevel="0" collapsed="false">
      <c r="D1073" s="104"/>
    </row>
    <row r="1074" customFormat="false" ht="12.75" hidden="false" customHeight="false" outlineLevel="0" collapsed="false">
      <c r="D1074" s="104"/>
    </row>
    <row r="1075" customFormat="false" ht="12.75" hidden="false" customHeight="false" outlineLevel="0" collapsed="false">
      <c r="D1075" s="104"/>
    </row>
    <row r="1076" customFormat="false" ht="12.75" hidden="false" customHeight="false" outlineLevel="0" collapsed="false">
      <c r="D1076" s="104"/>
    </row>
    <row r="1077" customFormat="false" ht="12.75" hidden="false" customHeight="false" outlineLevel="0" collapsed="false">
      <c r="D1077" s="104"/>
    </row>
    <row r="1078" customFormat="false" ht="12.75" hidden="false" customHeight="false" outlineLevel="0" collapsed="false">
      <c r="D1078" s="104"/>
    </row>
    <row r="1079" customFormat="false" ht="12.75" hidden="false" customHeight="false" outlineLevel="0" collapsed="false">
      <c r="D1079" s="104"/>
    </row>
    <row r="1080" customFormat="false" ht="12.75" hidden="false" customHeight="false" outlineLevel="0" collapsed="false">
      <c r="D1080" s="104"/>
    </row>
    <row r="1081" customFormat="false" ht="12.75" hidden="false" customHeight="false" outlineLevel="0" collapsed="false">
      <c r="D1081" s="104"/>
    </row>
    <row r="1082" customFormat="false" ht="12.75" hidden="false" customHeight="false" outlineLevel="0" collapsed="false">
      <c r="D1082" s="104"/>
    </row>
    <row r="1083" customFormat="false" ht="12.75" hidden="false" customHeight="false" outlineLevel="0" collapsed="false">
      <c r="D1083" s="104"/>
    </row>
    <row r="1084" customFormat="false" ht="12.75" hidden="false" customHeight="false" outlineLevel="0" collapsed="false">
      <c r="D1084" s="104"/>
    </row>
    <row r="1085" customFormat="false" ht="12.75" hidden="false" customHeight="false" outlineLevel="0" collapsed="false">
      <c r="D1085" s="104"/>
    </row>
    <row r="1086" customFormat="false" ht="12.75" hidden="false" customHeight="false" outlineLevel="0" collapsed="false">
      <c r="D1086" s="104"/>
    </row>
    <row r="1087" customFormat="false" ht="12.75" hidden="false" customHeight="false" outlineLevel="0" collapsed="false">
      <c r="D1087" s="104"/>
    </row>
    <row r="1088" customFormat="false" ht="12.75" hidden="false" customHeight="false" outlineLevel="0" collapsed="false">
      <c r="D1088" s="104"/>
    </row>
    <row r="1089" customFormat="false" ht="12.75" hidden="false" customHeight="false" outlineLevel="0" collapsed="false">
      <c r="D1089" s="104"/>
    </row>
    <row r="1090" customFormat="false" ht="12.75" hidden="false" customHeight="false" outlineLevel="0" collapsed="false">
      <c r="D1090" s="104"/>
    </row>
    <row r="1091" customFormat="false" ht="12.75" hidden="false" customHeight="false" outlineLevel="0" collapsed="false">
      <c r="D1091" s="104"/>
    </row>
    <row r="1092" customFormat="false" ht="12.75" hidden="false" customHeight="false" outlineLevel="0" collapsed="false">
      <c r="D1092" s="104"/>
    </row>
    <row r="1093" customFormat="false" ht="12.75" hidden="false" customHeight="false" outlineLevel="0" collapsed="false">
      <c r="D1093" s="104"/>
    </row>
    <row r="1094" customFormat="false" ht="12.75" hidden="false" customHeight="false" outlineLevel="0" collapsed="false">
      <c r="D1094" s="104"/>
    </row>
    <row r="1095" customFormat="false" ht="12.75" hidden="false" customHeight="false" outlineLevel="0" collapsed="false">
      <c r="D1095" s="104"/>
    </row>
    <row r="1096" customFormat="false" ht="12.75" hidden="false" customHeight="false" outlineLevel="0" collapsed="false">
      <c r="D1096" s="104"/>
    </row>
    <row r="1097" customFormat="false" ht="12.75" hidden="false" customHeight="false" outlineLevel="0" collapsed="false">
      <c r="D1097" s="104"/>
    </row>
    <row r="1098" customFormat="false" ht="12.75" hidden="false" customHeight="false" outlineLevel="0" collapsed="false">
      <c r="D1098" s="104"/>
    </row>
    <row r="1099" customFormat="false" ht="12.75" hidden="false" customHeight="false" outlineLevel="0" collapsed="false">
      <c r="D1099" s="104"/>
    </row>
    <row r="1100" customFormat="false" ht="12.75" hidden="false" customHeight="false" outlineLevel="0" collapsed="false">
      <c r="D1100" s="104"/>
    </row>
    <row r="1101" customFormat="false" ht="12.75" hidden="false" customHeight="false" outlineLevel="0" collapsed="false">
      <c r="D1101" s="104"/>
    </row>
    <row r="1102" customFormat="false" ht="12.75" hidden="false" customHeight="false" outlineLevel="0" collapsed="false">
      <c r="D1102" s="104"/>
    </row>
    <row r="1103" customFormat="false" ht="12.75" hidden="false" customHeight="false" outlineLevel="0" collapsed="false">
      <c r="D1103" s="104"/>
    </row>
    <row r="1104" customFormat="false" ht="12.75" hidden="false" customHeight="false" outlineLevel="0" collapsed="false">
      <c r="D1104" s="104"/>
    </row>
    <row r="1105" customFormat="false" ht="12.75" hidden="false" customHeight="false" outlineLevel="0" collapsed="false">
      <c r="D1105" s="104"/>
    </row>
    <row r="1106" customFormat="false" ht="12.75" hidden="false" customHeight="false" outlineLevel="0" collapsed="false">
      <c r="D1106" s="104"/>
    </row>
    <row r="1107" customFormat="false" ht="12.75" hidden="false" customHeight="false" outlineLevel="0" collapsed="false">
      <c r="D1107" s="104"/>
    </row>
    <row r="1108" customFormat="false" ht="12.75" hidden="false" customHeight="false" outlineLevel="0" collapsed="false">
      <c r="D1108" s="104"/>
    </row>
    <row r="1109" customFormat="false" ht="12.75" hidden="false" customHeight="false" outlineLevel="0" collapsed="false">
      <c r="D1109" s="104"/>
    </row>
    <row r="1110" customFormat="false" ht="12.75" hidden="false" customHeight="false" outlineLevel="0" collapsed="false">
      <c r="D1110" s="104"/>
    </row>
    <row r="1111" customFormat="false" ht="12.75" hidden="false" customHeight="false" outlineLevel="0" collapsed="false">
      <c r="D1111" s="104"/>
    </row>
    <row r="1112" customFormat="false" ht="12.75" hidden="false" customHeight="false" outlineLevel="0" collapsed="false">
      <c r="D1112" s="104"/>
    </row>
    <row r="1113" customFormat="false" ht="12.75" hidden="false" customHeight="false" outlineLevel="0" collapsed="false">
      <c r="D1113" s="104"/>
    </row>
    <row r="1114" customFormat="false" ht="12.75" hidden="false" customHeight="false" outlineLevel="0" collapsed="false">
      <c r="D1114" s="104"/>
    </row>
    <row r="1115" customFormat="false" ht="12.75" hidden="false" customHeight="false" outlineLevel="0" collapsed="false">
      <c r="D1115" s="104"/>
    </row>
    <row r="1116" customFormat="false" ht="12.75" hidden="false" customHeight="false" outlineLevel="0" collapsed="false">
      <c r="D1116" s="104"/>
    </row>
    <row r="1117" customFormat="false" ht="12.75" hidden="false" customHeight="false" outlineLevel="0" collapsed="false">
      <c r="D1117" s="104"/>
    </row>
    <row r="1118" customFormat="false" ht="12.75" hidden="false" customHeight="false" outlineLevel="0" collapsed="false">
      <c r="D1118" s="104"/>
    </row>
    <row r="1119" customFormat="false" ht="12.75" hidden="false" customHeight="false" outlineLevel="0" collapsed="false">
      <c r="D1119" s="104"/>
    </row>
    <row r="1120" customFormat="false" ht="12.75" hidden="false" customHeight="false" outlineLevel="0" collapsed="false">
      <c r="D1120" s="104"/>
    </row>
    <row r="1121" customFormat="false" ht="12.75" hidden="false" customHeight="false" outlineLevel="0" collapsed="false">
      <c r="D1121" s="104"/>
    </row>
    <row r="1122" customFormat="false" ht="12.75" hidden="false" customHeight="false" outlineLevel="0" collapsed="false">
      <c r="D1122" s="104"/>
    </row>
    <row r="1123" customFormat="false" ht="12.75" hidden="false" customHeight="false" outlineLevel="0" collapsed="false">
      <c r="D1123" s="104"/>
    </row>
    <row r="1124" customFormat="false" ht="12.75" hidden="false" customHeight="false" outlineLevel="0" collapsed="false">
      <c r="D1124" s="104"/>
    </row>
    <row r="1125" customFormat="false" ht="12.75" hidden="false" customHeight="false" outlineLevel="0" collapsed="false">
      <c r="D1125" s="104"/>
    </row>
    <row r="1126" customFormat="false" ht="12.75" hidden="false" customHeight="false" outlineLevel="0" collapsed="false">
      <c r="D1126" s="104"/>
    </row>
    <row r="1127" customFormat="false" ht="12.75" hidden="false" customHeight="false" outlineLevel="0" collapsed="false">
      <c r="D1127" s="104"/>
    </row>
    <row r="1128" customFormat="false" ht="12.75" hidden="false" customHeight="false" outlineLevel="0" collapsed="false">
      <c r="D1128" s="104"/>
    </row>
    <row r="1129" customFormat="false" ht="12.75" hidden="false" customHeight="false" outlineLevel="0" collapsed="false">
      <c r="D1129" s="104"/>
    </row>
    <row r="1130" customFormat="false" ht="12.75" hidden="false" customHeight="false" outlineLevel="0" collapsed="false">
      <c r="D1130" s="104"/>
    </row>
    <row r="1131" customFormat="false" ht="12.75" hidden="false" customHeight="false" outlineLevel="0" collapsed="false">
      <c r="D1131" s="104"/>
    </row>
    <row r="1132" customFormat="false" ht="12.75" hidden="false" customHeight="false" outlineLevel="0" collapsed="false">
      <c r="D1132" s="104"/>
    </row>
    <row r="1133" customFormat="false" ht="12.75" hidden="false" customHeight="false" outlineLevel="0" collapsed="false">
      <c r="D1133" s="104"/>
    </row>
    <row r="1134" customFormat="false" ht="12.75" hidden="false" customHeight="false" outlineLevel="0" collapsed="false">
      <c r="D1134" s="104"/>
    </row>
    <row r="1135" customFormat="false" ht="12.75" hidden="false" customHeight="false" outlineLevel="0" collapsed="false">
      <c r="D1135" s="104"/>
    </row>
    <row r="1136" customFormat="false" ht="12.75" hidden="false" customHeight="false" outlineLevel="0" collapsed="false">
      <c r="D1136" s="104"/>
    </row>
    <row r="1137" customFormat="false" ht="12.75" hidden="false" customHeight="false" outlineLevel="0" collapsed="false">
      <c r="D1137" s="104"/>
    </row>
    <row r="1138" customFormat="false" ht="12.75" hidden="false" customHeight="false" outlineLevel="0" collapsed="false">
      <c r="D1138" s="104"/>
    </row>
    <row r="1139" customFormat="false" ht="12.75" hidden="false" customHeight="false" outlineLevel="0" collapsed="false">
      <c r="D1139" s="104"/>
    </row>
    <row r="1140" customFormat="false" ht="12.75" hidden="false" customHeight="false" outlineLevel="0" collapsed="false">
      <c r="D1140" s="104"/>
    </row>
    <row r="1141" customFormat="false" ht="12.75" hidden="false" customHeight="false" outlineLevel="0" collapsed="false">
      <c r="D1141" s="104"/>
    </row>
    <row r="1142" customFormat="false" ht="12.75" hidden="false" customHeight="false" outlineLevel="0" collapsed="false">
      <c r="D1142" s="104"/>
    </row>
    <row r="1143" customFormat="false" ht="12.75" hidden="false" customHeight="false" outlineLevel="0" collapsed="false">
      <c r="D1143" s="104"/>
    </row>
    <row r="1144" customFormat="false" ht="12.75" hidden="false" customHeight="false" outlineLevel="0" collapsed="false">
      <c r="D1144" s="104"/>
    </row>
    <row r="1145" customFormat="false" ht="12.75" hidden="false" customHeight="false" outlineLevel="0" collapsed="false">
      <c r="D1145" s="104"/>
    </row>
    <row r="1146" customFormat="false" ht="12.75" hidden="false" customHeight="false" outlineLevel="0" collapsed="false">
      <c r="D1146" s="104"/>
    </row>
    <row r="1147" customFormat="false" ht="12.75" hidden="false" customHeight="false" outlineLevel="0" collapsed="false">
      <c r="D1147" s="104"/>
    </row>
    <row r="1148" customFormat="false" ht="12.75" hidden="false" customHeight="false" outlineLevel="0" collapsed="false">
      <c r="D1148" s="104"/>
    </row>
    <row r="1149" customFormat="false" ht="12.75" hidden="false" customHeight="false" outlineLevel="0" collapsed="false">
      <c r="D1149" s="104"/>
    </row>
    <row r="1150" customFormat="false" ht="12.75" hidden="false" customHeight="false" outlineLevel="0" collapsed="false">
      <c r="D1150" s="104"/>
    </row>
    <row r="1151" customFormat="false" ht="12.75" hidden="false" customHeight="false" outlineLevel="0" collapsed="false">
      <c r="D1151" s="104"/>
    </row>
    <row r="1152" customFormat="false" ht="12.75" hidden="false" customHeight="false" outlineLevel="0" collapsed="false">
      <c r="D1152" s="104"/>
    </row>
    <row r="1153" customFormat="false" ht="12.75" hidden="false" customHeight="false" outlineLevel="0" collapsed="false">
      <c r="D1153" s="104"/>
    </row>
    <row r="1154" customFormat="false" ht="12.75" hidden="false" customHeight="false" outlineLevel="0" collapsed="false">
      <c r="D1154" s="104"/>
    </row>
    <row r="1155" customFormat="false" ht="12.75" hidden="false" customHeight="false" outlineLevel="0" collapsed="false">
      <c r="D1155" s="104"/>
    </row>
    <row r="1156" customFormat="false" ht="12.75" hidden="false" customHeight="false" outlineLevel="0" collapsed="false">
      <c r="D1156" s="104"/>
    </row>
    <row r="1157" customFormat="false" ht="12.75" hidden="false" customHeight="false" outlineLevel="0" collapsed="false">
      <c r="D1157" s="104"/>
    </row>
    <row r="1158" customFormat="false" ht="12.75" hidden="false" customHeight="false" outlineLevel="0" collapsed="false">
      <c r="D1158" s="104"/>
    </row>
    <row r="1159" customFormat="false" ht="12.75" hidden="false" customHeight="false" outlineLevel="0" collapsed="false">
      <c r="D1159" s="104"/>
    </row>
    <row r="1160" customFormat="false" ht="12.75" hidden="false" customHeight="false" outlineLevel="0" collapsed="false">
      <c r="D1160" s="104"/>
    </row>
    <row r="1161" customFormat="false" ht="12.75" hidden="false" customHeight="false" outlineLevel="0" collapsed="false">
      <c r="D1161" s="104"/>
    </row>
    <row r="1162" customFormat="false" ht="12.75" hidden="false" customHeight="false" outlineLevel="0" collapsed="false">
      <c r="D1162" s="104"/>
    </row>
    <row r="1163" customFormat="false" ht="12.75" hidden="false" customHeight="false" outlineLevel="0" collapsed="false">
      <c r="D1163" s="104"/>
    </row>
    <row r="1164" customFormat="false" ht="12.75" hidden="false" customHeight="false" outlineLevel="0" collapsed="false">
      <c r="D1164" s="104"/>
    </row>
    <row r="1165" customFormat="false" ht="12.75" hidden="false" customHeight="false" outlineLevel="0" collapsed="false">
      <c r="D1165" s="104"/>
    </row>
    <row r="1166" customFormat="false" ht="12.75" hidden="false" customHeight="false" outlineLevel="0" collapsed="false">
      <c r="D1166" s="104"/>
    </row>
    <row r="1167" customFormat="false" ht="12.75" hidden="false" customHeight="false" outlineLevel="0" collapsed="false">
      <c r="D1167" s="104"/>
    </row>
    <row r="1168" customFormat="false" ht="12.75" hidden="false" customHeight="false" outlineLevel="0" collapsed="false">
      <c r="D1168" s="104"/>
    </row>
    <row r="1169" customFormat="false" ht="12.75" hidden="false" customHeight="false" outlineLevel="0" collapsed="false">
      <c r="D1169" s="104"/>
    </row>
    <row r="1170" customFormat="false" ht="12.75" hidden="false" customHeight="false" outlineLevel="0" collapsed="false">
      <c r="D1170" s="104"/>
    </row>
    <row r="1171" customFormat="false" ht="12.75" hidden="false" customHeight="false" outlineLevel="0" collapsed="false">
      <c r="D1171" s="104"/>
    </row>
    <row r="1172" customFormat="false" ht="12.75" hidden="false" customHeight="false" outlineLevel="0" collapsed="false">
      <c r="D1172" s="104"/>
    </row>
    <row r="1173" customFormat="false" ht="12.75" hidden="false" customHeight="false" outlineLevel="0" collapsed="false">
      <c r="D1173" s="104"/>
    </row>
    <row r="1174" customFormat="false" ht="12.75" hidden="false" customHeight="false" outlineLevel="0" collapsed="false">
      <c r="D1174" s="104"/>
    </row>
    <row r="1175" customFormat="false" ht="12.75" hidden="false" customHeight="false" outlineLevel="0" collapsed="false">
      <c r="D1175" s="104"/>
    </row>
    <row r="1176" customFormat="false" ht="12.75" hidden="false" customHeight="false" outlineLevel="0" collapsed="false">
      <c r="D1176" s="104"/>
    </row>
    <row r="1177" customFormat="false" ht="12.75" hidden="false" customHeight="false" outlineLevel="0" collapsed="false">
      <c r="D1177" s="104"/>
    </row>
    <row r="1178" customFormat="false" ht="12.75" hidden="false" customHeight="false" outlineLevel="0" collapsed="false">
      <c r="D1178" s="104"/>
    </row>
    <row r="1179" customFormat="false" ht="12.75" hidden="false" customHeight="false" outlineLevel="0" collapsed="false">
      <c r="D1179" s="104"/>
    </row>
    <row r="1180" customFormat="false" ht="12.75" hidden="false" customHeight="false" outlineLevel="0" collapsed="false">
      <c r="D1180" s="104"/>
    </row>
    <row r="1181" customFormat="false" ht="12.75" hidden="false" customHeight="false" outlineLevel="0" collapsed="false">
      <c r="D1181" s="104"/>
    </row>
    <row r="1182" customFormat="false" ht="12.75" hidden="false" customHeight="false" outlineLevel="0" collapsed="false">
      <c r="D1182" s="104"/>
    </row>
    <row r="1183" customFormat="false" ht="12.75" hidden="false" customHeight="false" outlineLevel="0" collapsed="false">
      <c r="D1183" s="104"/>
    </row>
    <row r="1184" customFormat="false" ht="12.75" hidden="false" customHeight="false" outlineLevel="0" collapsed="false">
      <c r="D1184" s="104"/>
    </row>
    <row r="1185" customFormat="false" ht="12.75" hidden="false" customHeight="false" outlineLevel="0" collapsed="false">
      <c r="D1185" s="104"/>
    </row>
    <row r="1186" customFormat="false" ht="12.75" hidden="false" customHeight="false" outlineLevel="0" collapsed="false">
      <c r="D1186" s="104"/>
    </row>
    <row r="1187" customFormat="false" ht="12.75" hidden="false" customHeight="false" outlineLevel="0" collapsed="false">
      <c r="D1187" s="104"/>
    </row>
    <row r="1188" customFormat="false" ht="12.75" hidden="false" customHeight="false" outlineLevel="0" collapsed="false">
      <c r="D1188" s="104"/>
    </row>
    <row r="1189" customFormat="false" ht="12.75" hidden="false" customHeight="false" outlineLevel="0" collapsed="false">
      <c r="D1189" s="104"/>
    </row>
    <row r="1190" customFormat="false" ht="12.75" hidden="false" customHeight="false" outlineLevel="0" collapsed="false">
      <c r="D1190" s="104"/>
    </row>
    <row r="1191" customFormat="false" ht="12.75" hidden="false" customHeight="false" outlineLevel="0" collapsed="false">
      <c r="D1191" s="104"/>
    </row>
    <row r="1192" customFormat="false" ht="12.75" hidden="false" customHeight="false" outlineLevel="0" collapsed="false">
      <c r="D1192" s="104"/>
    </row>
    <row r="1193" customFormat="false" ht="12.75" hidden="false" customHeight="false" outlineLevel="0" collapsed="false">
      <c r="D1193" s="104"/>
    </row>
    <row r="1194" customFormat="false" ht="12.75" hidden="false" customHeight="false" outlineLevel="0" collapsed="false">
      <c r="D1194" s="104"/>
    </row>
    <row r="1195" customFormat="false" ht="12.75" hidden="false" customHeight="false" outlineLevel="0" collapsed="false">
      <c r="D1195" s="104"/>
    </row>
    <row r="1196" customFormat="false" ht="12.75" hidden="false" customHeight="false" outlineLevel="0" collapsed="false">
      <c r="D1196" s="104"/>
    </row>
    <row r="1197" customFormat="false" ht="12.75" hidden="false" customHeight="false" outlineLevel="0" collapsed="false">
      <c r="D1197" s="104"/>
    </row>
    <row r="1198" customFormat="false" ht="12.75" hidden="false" customHeight="false" outlineLevel="0" collapsed="false">
      <c r="D1198" s="104"/>
    </row>
    <row r="1199" customFormat="false" ht="12.75" hidden="false" customHeight="false" outlineLevel="0" collapsed="false">
      <c r="D1199" s="104"/>
    </row>
    <row r="1200" customFormat="false" ht="12.75" hidden="false" customHeight="false" outlineLevel="0" collapsed="false">
      <c r="D1200" s="104"/>
    </row>
    <row r="1201" customFormat="false" ht="12.75" hidden="false" customHeight="false" outlineLevel="0" collapsed="false">
      <c r="D1201" s="104"/>
    </row>
    <row r="1202" customFormat="false" ht="12.75" hidden="false" customHeight="false" outlineLevel="0" collapsed="false">
      <c r="D1202" s="104"/>
    </row>
    <row r="1203" customFormat="false" ht="12.75" hidden="false" customHeight="false" outlineLevel="0" collapsed="false">
      <c r="D1203" s="104"/>
    </row>
    <row r="1204" customFormat="false" ht="12.75" hidden="false" customHeight="false" outlineLevel="0" collapsed="false">
      <c r="D1204" s="104"/>
    </row>
    <row r="1205" customFormat="false" ht="12.75" hidden="false" customHeight="false" outlineLevel="0" collapsed="false">
      <c r="D1205" s="104"/>
    </row>
    <row r="1206" customFormat="false" ht="12.75" hidden="false" customHeight="false" outlineLevel="0" collapsed="false">
      <c r="D1206" s="104"/>
    </row>
    <row r="1207" customFormat="false" ht="12.75" hidden="false" customHeight="false" outlineLevel="0" collapsed="false">
      <c r="D1207" s="104"/>
    </row>
    <row r="1208" customFormat="false" ht="12.75" hidden="false" customHeight="false" outlineLevel="0" collapsed="false">
      <c r="D1208" s="104"/>
    </row>
    <row r="1209" customFormat="false" ht="12.75" hidden="false" customHeight="false" outlineLevel="0" collapsed="false">
      <c r="D1209" s="104"/>
    </row>
    <row r="1210" customFormat="false" ht="12.75" hidden="false" customHeight="false" outlineLevel="0" collapsed="false">
      <c r="D1210" s="104"/>
    </row>
    <row r="1211" customFormat="false" ht="12.75" hidden="false" customHeight="false" outlineLevel="0" collapsed="false">
      <c r="D1211" s="104"/>
    </row>
    <row r="1212" customFormat="false" ht="12.75" hidden="false" customHeight="false" outlineLevel="0" collapsed="false">
      <c r="D1212" s="104"/>
    </row>
    <row r="1213" customFormat="false" ht="12.75" hidden="false" customHeight="false" outlineLevel="0" collapsed="false">
      <c r="D1213" s="104"/>
    </row>
    <row r="1214" customFormat="false" ht="12.75" hidden="false" customHeight="false" outlineLevel="0" collapsed="false">
      <c r="D1214" s="104"/>
    </row>
    <row r="1215" customFormat="false" ht="12.75" hidden="false" customHeight="false" outlineLevel="0" collapsed="false">
      <c r="D1215" s="104"/>
    </row>
    <row r="1216" customFormat="false" ht="12.75" hidden="false" customHeight="false" outlineLevel="0" collapsed="false">
      <c r="D1216" s="104"/>
    </row>
    <row r="1217" customFormat="false" ht="12.75" hidden="false" customHeight="false" outlineLevel="0" collapsed="false">
      <c r="D1217" s="104"/>
    </row>
    <row r="1218" customFormat="false" ht="12.75" hidden="false" customHeight="false" outlineLevel="0" collapsed="false">
      <c r="D1218" s="104"/>
    </row>
    <row r="1219" customFormat="false" ht="12.75" hidden="false" customHeight="false" outlineLevel="0" collapsed="false">
      <c r="D1219" s="104"/>
    </row>
    <row r="1220" customFormat="false" ht="12.75" hidden="false" customHeight="false" outlineLevel="0" collapsed="false">
      <c r="D1220" s="104"/>
    </row>
    <row r="1221" customFormat="false" ht="12.75" hidden="false" customHeight="false" outlineLevel="0" collapsed="false">
      <c r="D1221" s="104"/>
    </row>
    <row r="1222" customFormat="false" ht="12.75" hidden="false" customHeight="false" outlineLevel="0" collapsed="false">
      <c r="D1222" s="104"/>
    </row>
    <row r="1223" customFormat="false" ht="12.75" hidden="false" customHeight="false" outlineLevel="0" collapsed="false">
      <c r="D1223" s="104"/>
    </row>
    <row r="1224" customFormat="false" ht="12.75" hidden="false" customHeight="false" outlineLevel="0" collapsed="false">
      <c r="D1224" s="104"/>
    </row>
    <row r="1225" customFormat="false" ht="12.75" hidden="false" customHeight="false" outlineLevel="0" collapsed="false">
      <c r="D1225" s="104"/>
    </row>
    <row r="1226" customFormat="false" ht="12.75" hidden="false" customHeight="false" outlineLevel="0" collapsed="false">
      <c r="D1226" s="104"/>
    </row>
    <row r="1227" customFormat="false" ht="12.75" hidden="false" customHeight="false" outlineLevel="0" collapsed="false">
      <c r="D1227" s="104"/>
    </row>
    <row r="1228" customFormat="false" ht="12.75" hidden="false" customHeight="false" outlineLevel="0" collapsed="false">
      <c r="D1228" s="104"/>
    </row>
    <row r="1229" customFormat="false" ht="12.75" hidden="false" customHeight="false" outlineLevel="0" collapsed="false">
      <c r="D1229" s="104"/>
    </row>
    <row r="1230" customFormat="false" ht="12.75" hidden="false" customHeight="false" outlineLevel="0" collapsed="false">
      <c r="D1230" s="104"/>
    </row>
    <row r="1231" customFormat="false" ht="12.75" hidden="false" customHeight="false" outlineLevel="0" collapsed="false">
      <c r="D1231" s="104"/>
    </row>
    <row r="1232" customFormat="false" ht="12.75" hidden="false" customHeight="false" outlineLevel="0" collapsed="false">
      <c r="D1232" s="104"/>
    </row>
    <row r="1233" customFormat="false" ht="12.75" hidden="false" customHeight="false" outlineLevel="0" collapsed="false">
      <c r="D1233" s="104"/>
    </row>
    <row r="1234" customFormat="false" ht="12.75" hidden="false" customHeight="false" outlineLevel="0" collapsed="false">
      <c r="D1234" s="104"/>
    </row>
    <row r="1235" customFormat="false" ht="12.75" hidden="false" customHeight="false" outlineLevel="0" collapsed="false">
      <c r="D1235" s="104"/>
    </row>
    <row r="1236" customFormat="false" ht="12.75" hidden="false" customHeight="false" outlineLevel="0" collapsed="false">
      <c r="D1236" s="104"/>
    </row>
  </sheetData>
  <mergeCells count="45">
    <mergeCell ref="A1:G1"/>
    <mergeCell ref="C2:G2"/>
    <mergeCell ref="C3:G3"/>
    <mergeCell ref="C4:G4"/>
    <mergeCell ref="C10:G10"/>
    <mergeCell ref="C11:G11"/>
    <mergeCell ref="C46:G46"/>
    <mergeCell ref="C53:G53"/>
    <mergeCell ref="C59:G59"/>
    <mergeCell ref="C60:G60"/>
    <mergeCell ref="C61:G61"/>
    <mergeCell ref="C71:G71"/>
    <mergeCell ref="C72:G72"/>
    <mergeCell ref="C73:G73"/>
    <mergeCell ref="C154:G154"/>
    <mergeCell ref="C155:G155"/>
    <mergeCell ref="C156:G156"/>
    <mergeCell ref="C157:G157"/>
    <mergeCell ref="C158:G158"/>
    <mergeCell ref="C160:G160"/>
    <mergeCell ref="C161:G161"/>
    <mergeCell ref="C162:G162"/>
    <mergeCell ref="C163:G163"/>
    <mergeCell ref="C164:G164"/>
    <mergeCell ref="C165:G165"/>
    <mergeCell ref="C167:G167"/>
    <mergeCell ref="C168:G168"/>
    <mergeCell ref="C169:G169"/>
    <mergeCell ref="C170:G170"/>
    <mergeCell ref="C171:G171"/>
    <mergeCell ref="C172:G172"/>
    <mergeCell ref="C173:G173"/>
    <mergeCell ref="C196:G196"/>
    <mergeCell ref="C201:G201"/>
    <mergeCell ref="C203:G203"/>
    <mergeCell ref="C204:G204"/>
    <mergeCell ref="C207:G207"/>
    <mergeCell ref="C211:G211"/>
    <mergeCell ref="C213:G213"/>
    <mergeCell ref="C215:G215"/>
    <mergeCell ref="C220:G220"/>
    <mergeCell ref="C222:G222"/>
    <mergeCell ref="C226:G226"/>
    <mergeCell ref="A231:C231"/>
    <mergeCell ref="A232:G236"/>
  </mergeCells>
  <printOptions headings="false" gridLines="false" gridLinesSet="true" horizontalCentered="false" verticalCentered="false"/>
  <pageMargins left="0.590277777777778" right="0.196527777777778" top="0.7875" bottom="0.7875" header="0.511811023622047" footer="0.3"/>
  <pageSetup paperSize="9" scale="95" fitToWidth="1" fitToHeight="1" pageOrder="downThenOver" orientation="landscape" blackAndWhite="false" draft="false" cellComments="none" horizontalDpi="300" verticalDpi="300" copies="1"/>
  <headerFooter differentFirst="false" differentOddEven="false">
    <oddHeader/>
    <oddFooter>&amp;LZpracováno programem BUILDpower S,  © RTS, a.s.&amp;RStránka &amp;P z &amp;N</oddFooter>
  </headerFooter>
  <legacyDrawing r:id="rId2"/>
</worksheet>
</file>

<file path=docProps/app.xml><?xml version="1.0" encoding="utf-8"?>
<Properties xmlns="http://schemas.openxmlformats.org/officeDocument/2006/extended-properties" xmlns:vt="http://schemas.openxmlformats.org/officeDocument/2006/docPropsVTypes">
  <Template/>
  <TotalTime>0</TotalTime>
  <Application>LibreOffice/24.8.2.1$Windows_X86_64 LibreOffice_project/0f794b6e29741098670a3b95d60478a65d05ef13</Application>
  <AppVersion>15.0000</AppVersion>
  <Company>RTS, a.s.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2009-04-08T07:15:50Z</dcterms:created>
  <dc:creator>Lenka Kasalová</dc:creator>
  <dc:description/>
  <dc:language>cs-CZ</dc:language>
  <cp:lastModifiedBy/>
  <cp:lastPrinted>2019-03-19T12:27:02Z</cp:lastPrinted>
  <dcterms:modified xsi:type="dcterms:W3CDTF">2024-10-24T20:21:04Z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